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ПК\МПК\бережливые технологии\"/>
    </mc:Choice>
  </mc:AlternateContent>
  <bookViews>
    <workbookView xWindow="0" yWindow="0" windowWidth="23040" windowHeight="9192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B8" i="1" l="1"/>
  <c r="B6" i="1"/>
  <c r="B4" i="1"/>
  <c r="A4" i="1"/>
  <c r="V3" i="1"/>
  <c r="U3" i="1"/>
  <c r="T3" i="1"/>
  <c r="V4" i="1" l="1"/>
  <c r="U4" i="1"/>
</calcChain>
</file>

<file path=xl/sharedStrings.xml><?xml version="1.0" encoding="utf-8"?>
<sst xmlns="http://schemas.openxmlformats.org/spreadsheetml/2006/main" count="35" uniqueCount="30">
  <si>
    <t>Единица измерений:</t>
  </si>
  <si>
    <t>max</t>
  </si>
  <si>
    <t>min</t>
  </si>
  <si>
    <t>Участники процесса</t>
  </si>
  <si>
    <t>№</t>
  </si>
  <si>
    <t>час</t>
  </si>
  <si>
    <t>Куратор группы, преподаватель</t>
  </si>
  <si>
    <t>Заведующий отделением - заявитель</t>
  </si>
  <si>
    <t>Оператор ЭВМ - технический специалист-исполнитель</t>
  </si>
  <si>
    <t>Заместитель директора по РОиРИС</t>
  </si>
  <si>
    <t>Секретариат</t>
  </si>
  <si>
    <t>Информирование о проблемах/сбоях</t>
  </si>
  <si>
    <t>Принятие заявки на бумажном носителе, выбор исполнителя</t>
  </si>
  <si>
    <t>Оформление заявки о запросе/инциденте на бумажном носителе</t>
  </si>
  <si>
    <t>Формирование докладной о запросе на основе заявки о запросе/инциденте на бумажном носителе</t>
  </si>
  <si>
    <t>Принятие заявки о запросе/инциденте на бумажном носителе для регистрации резолючии директора, обработка, выбор приоритета заявки, выбор исполнителя</t>
  </si>
  <si>
    <t>Принятие резолюции директора, анализ запроса/инцидента</t>
  </si>
  <si>
    <t>Принятие докладной о запросе/инциденте на бумажном носителе для регистрации резолючии директора об исполнении (распределение поручения)</t>
  </si>
  <si>
    <t>Инженер по ИКТ - оператор</t>
  </si>
  <si>
    <t>Анализ запроса/инцидента, выбор исполнителя</t>
  </si>
  <si>
    <t>Информирование о решении инцидента</t>
  </si>
  <si>
    <t>Исследование и решение инцидента</t>
  </si>
  <si>
    <t>Закрытие инцидента</t>
  </si>
  <si>
    <t>Карта целевого состояния процесса "Оптимизация процесса подачи заявок по информационному обеспечению образовательного процесса  ГБПОУ «Магнитогорский педагогический колледж»</t>
  </si>
  <si>
    <t>Решение проблемы</t>
  </si>
  <si>
    <t>Использованы современные цифровыхетехнологии (интегрированной информационной системы, электронного документооборота по информационному обеспечению образовательного процесса)</t>
  </si>
  <si>
    <t xml:space="preserve">1. Установлена и масштабирована серверная инфраструктура, повышена ее производительность с учетом сокращения времени ожидания обработки
2. При разработке программного обеспечения оптимизирован код программы и базы данных для эффекта снижения времени ожидания обработки (разработаны и внедрены типы заявок, контактные данные заявителя, дата подачи, наименование запроса, определение исполнителя, установление и контроль статуса, закрытие запроса)
</t>
  </si>
  <si>
    <t>Разработана и внедрена единая структура электронных данных, стандартизирован процесс информатизации (разработан стандарт подачи электронной заявки, разработаны электронные шаблоны)</t>
  </si>
  <si>
    <t xml:space="preserve">1. Разработаны и утвердены локальные акты о стандарте подачи электронной заявки;
2. Разработано ПО подачи заявок по информационному обеспечению образовательного процесса;
3. Внедрено ПО подачи заявок по информационному обеспечению образовательного процесса;
4. Своевременное принятие-регистрация-выбор исполнителя-диагностика-решение проблемы-информирование о решении запроса/инцидента
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</si>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</sst>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b/>
      <sz val="12"/>
      <color theme="1"/>
      <name val="Calibri"/>
      <scheme val="minor"/>
    </font>
    <font>
      <sz val="24"/>
      <color indexed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rgb="FFFFFFF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horizontal="left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Alignment="1">
      <alignment horizontal="left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2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1315926</xdr:colOff>
      <xdr:row>9</xdr:row>
      <xdr:rowOff>465397</xdr:rowOff>
    </xdr:from>
    <xdr:to>
      <xdr:col>5</xdr:col>
      <xdr:colOff>496658</xdr:colOff>
      <xdr:row>9</xdr:row>
      <xdr:rowOff>884465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4209712" y="2524611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493818</xdr:rowOff>
    </xdr:from>
    <xdr:to>
      <xdr:col>6</xdr:col>
      <xdr:colOff>505160</xdr:colOff>
      <xdr:row>11</xdr:row>
      <xdr:rowOff>14815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5542643" y="3451104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36284</xdr:colOff>
      <xdr:row>11</xdr:row>
      <xdr:rowOff>1038065</xdr:rowOff>
    </xdr:from>
    <xdr:to>
      <xdr:col>7</xdr:col>
      <xdr:colOff>541444</xdr:colOff>
      <xdr:row>11</xdr:row>
      <xdr:rowOff>1457133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6903355" y="4893422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616858</xdr:colOff>
      <xdr:row>11</xdr:row>
      <xdr:rowOff>881054</xdr:rowOff>
    </xdr:from>
    <xdr:to>
      <xdr:col>9</xdr:col>
      <xdr:colOff>97585</xdr:colOff>
      <xdr:row>11</xdr:row>
      <xdr:rowOff>1350487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8108" y="4365617"/>
          <a:ext cx="806290" cy="469433"/>
        </a:xfrm>
        <a:prstGeom prst="rect">
          <a:avLst/>
        </a:prstGeom>
      </xdr:spPr>
    </xdr:pic>
    <xdr:clientData/>
  </xdr:twoCellAnchor>
  <xdr:twoCellAnchor>
    <xdr:from>
      <xdr:col>10</xdr:col>
      <xdr:colOff>9072</xdr:colOff>
      <xdr:row>11</xdr:row>
      <xdr:rowOff>1056235</xdr:rowOff>
    </xdr:from>
    <xdr:to>
      <xdr:col>10</xdr:col>
      <xdr:colOff>514232</xdr:colOff>
      <xdr:row>11</xdr:row>
      <xdr:rowOff>1475303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0849429" y="4911592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629889</xdr:rowOff>
    </xdr:from>
    <xdr:to>
      <xdr:col>11</xdr:col>
      <xdr:colOff>505160</xdr:colOff>
      <xdr:row>12</xdr:row>
      <xdr:rowOff>1048957</xdr:rowOff>
    </xdr:to>
    <xdr:cxnSp macro="">
      <xdr:nvCxnSpPr>
        <xdr:cNvPr id="45" name="Прямая со стрелкой 44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2164786" y="5991103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18142</xdr:colOff>
      <xdr:row>13</xdr:row>
      <xdr:rowOff>457534</xdr:rowOff>
    </xdr:from>
    <xdr:to>
      <xdr:col>12</xdr:col>
      <xdr:colOff>523302</xdr:colOff>
      <xdr:row>13</xdr:row>
      <xdr:rowOff>876602</xdr:rowOff>
    </xdr:to>
    <xdr:cxnSp macro="">
      <xdr:nvCxnSpPr>
        <xdr:cNvPr id="49" name="Прямая со стрелкой 48">
          <a:extLst>
            <a:ext uri="{FF2B5EF4-FFF2-40B4-BE49-F238E27FC236}">
              <a16:creationId xmlns:a16="http://schemas.microsoft.com/office/drawing/2014/main" id="{25978EB2-E947-4E21-977F-4222267AC446}"/>
            </a:ext>
          </a:extLst>
        </xdr:cNvPr>
        <xdr:cNvCxnSpPr/>
      </xdr:nvCxnSpPr>
      <xdr:spPr>
        <a:xfrm>
          <a:off x="13507356" y="6880105"/>
          <a:ext cx="505160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595313</xdr:colOff>
      <xdr:row>13</xdr:row>
      <xdr:rowOff>311821</xdr:rowOff>
    </xdr:from>
    <xdr:to>
      <xdr:col>13</xdr:col>
      <xdr:colOff>76039</xdr:colOff>
      <xdr:row>14</xdr:row>
      <xdr:rowOff>19254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8813" y="6209384"/>
          <a:ext cx="806289" cy="469433"/>
        </a:xfrm>
        <a:prstGeom prst="rect">
          <a:avLst/>
        </a:prstGeom>
      </xdr:spPr>
    </xdr:pic>
    <xdr:clientData/>
  </xdr:twoCellAnchor>
  <xdr:oneCellAnchor>
    <xdr:from>
      <xdr:col>13</xdr:col>
      <xdr:colOff>589643</xdr:colOff>
      <xdr:row>12</xdr:row>
      <xdr:rowOff>569223</xdr:rowOff>
    </xdr:from>
    <xdr:ext cx="805156" cy="469433"/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3286" y="5930437"/>
          <a:ext cx="805156" cy="469433"/>
        </a:xfrm>
        <a:prstGeom prst="rect">
          <a:avLst/>
        </a:prstGeom>
      </xdr:spPr>
    </xdr:pic>
    <xdr:clientData/>
  </xdr:oneCellAnchor>
  <xdr:oneCellAnchor>
    <xdr:from>
      <xdr:col>14</xdr:col>
      <xdr:colOff>30616</xdr:colOff>
      <xdr:row>11</xdr:row>
      <xdr:rowOff>55565</xdr:rowOff>
    </xdr:from>
    <xdr:ext cx="1656995" cy="966084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894519">
          <a:off x="19255241" y="3540128"/>
          <a:ext cx="1656995" cy="966084"/>
        </a:xfrm>
        <a:prstGeom prst="rect">
          <a:avLst/>
        </a:prstGeom>
      </xdr:spPr>
    </xdr:pic>
    <xdr:clientData/>
  </xdr:oneCellAnchor>
  <xdr:twoCellAnchor>
    <xdr:from>
      <xdr:col>5</xdr:col>
      <xdr:colOff>272143</xdr:colOff>
      <xdr:row>11</xdr:row>
      <xdr:rowOff>108857</xdr:rowOff>
    </xdr:from>
    <xdr:to>
      <xdr:col>5</xdr:col>
      <xdr:colOff>950136</xdr:colOff>
      <xdr:row>11</xdr:row>
      <xdr:rowOff>437688</xdr:rowOff>
    </xdr:to>
    <xdr:sp macro="" textlink="">
      <xdr:nvSpPr>
        <xdr:cNvPr id="40" name="Облако 39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4445000" y="4508500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 editAs="oneCell">
    <xdr:from>
      <xdr:col>5</xdr:col>
      <xdr:colOff>214312</xdr:colOff>
      <xdr:row>9</xdr:row>
      <xdr:rowOff>123598</xdr:rowOff>
    </xdr:from>
    <xdr:to>
      <xdr:col>5</xdr:col>
      <xdr:colOff>611187</xdr:colOff>
      <xdr:row>9</xdr:row>
      <xdr:rowOff>520473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7312" y="2195286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6</xdr:col>
      <xdr:colOff>149679</xdr:colOff>
      <xdr:row>10</xdr:row>
      <xdr:rowOff>181429</xdr:rowOff>
    </xdr:from>
    <xdr:to>
      <xdr:col>6</xdr:col>
      <xdr:colOff>546554</xdr:colOff>
      <xdr:row>10</xdr:row>
      <xdr:rowOff>578304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8242" y="2951617"/>
          <a:ext cx="396875" cy="396875"/>
        </a:xfrm>
        <a:prstGeom prst="rect">
          <a:avLst/>
        </a:prstGeom>
      </xdr:spPr>
    </xdr:pic>
    <xdr:clientData/>
  </xdr:twoCellAnchor>
  <xdr:twoCellAnchor>
    <xdr:from>
      <xdr:col>5</xdr:col>
      <xdr:colOff>1133929</xdr:colOff>
      <xdr:row>12</xdr:row>
      <xdr:rowOff>108857</xdr:rowOff>
    </xdr:from>
    <xdr:to>
      <xdr:col>6</xdr:col>
      <xdr:colOff>487493</xdr:colOff>
      <xdr:row>12</xdr:row>
      <xdr:rowOff>437688</xdr:rowOff>
    </xdr:to>
    <xdr:sp macro="" textlink="">
      <xdr:nvSpPr>
        <xdr:cNvPr id="62" name="Облако 61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5306786" y="6014357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7</xdr:col>
      <xdr:colOff>244929</xdr:colOff>
      <xdr:row>13</xdr:row>
      <xdr:rowOff>99786</xdr:rowOff>
    </xdr:from>
    <xdr:to>
      <xdr:col>7</xdr:col>
      <xdr:colOff>922922</xdr:colOff>
      <xdr:row>13</xdr:row>
      <xdr:rowOff>428617</xdr:rowOff>
    </xdr:to>
    <xdr:sp macro="" textlink="">
      <xdr:nvSpPr>
        <xdr:cNvPr id="70" name="Облако 69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7066643" y="7066643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677993</xdr:colOff>
      <xdr:row>12</xdr:row>
      <xdr:rowOff>328831</xdr:rowOff>
    </xdr:to>
    <xdr:sp macro="" textlink="">
      <xdr:nvSpPr>
        <xdr:cNvPr id="72" name="Облако 71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9470571" y="5905500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10</xdr:col>
      <xdr:colOff>90715</xdr:colOff>
      <xdr:row>13</xdr:row>
      <xdr:rowOff>72572</xdr:rowOff>
    </xdr:from>
    <xdr:to>
      <xdr:col>10</xdr:col>
      <xdr:colOff>768708</xdr:colOff>
      <xdr:row>13</xdr:row>
      <xdr:rowOff>401403</xdr:rowOff>
    </xdr:to>
    <xdr:sp macro="" textlink="">
      <xdr:nvSpPr>
        <xdr:cNvPr id="73" name="Облако 72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0885715" y="7039429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11</xdr:col>
      <xdr:colOff>72571</xdr:colOff>
      <xdr:row>14</xdr:row>
      <xdr:rowOff>54429</xdr:rowOff>
    </xdr:from>
    <xdr:to>
      <xdr:col>11</xdr:col>
      <xdr:colOff>750564</xdr:colOff>
      <xdr:row>14</xdr:row>
      <xdr:rowOff>383260</xdr:rowOff>
    </xdr:to>
    <xdr:sp macro="" textlink="">
      <xdr:nvSpPr>
        <xdr:cNvPr id="74" name="Облако 73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2192000" y="7919358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13</xdr:col>
      <xdr:colOff>272143</xdr:colOff>
      <xdr:row>14</xdr:row>
      <xdr:rowOff>99786</xdr:rowOff>
    </xdr:from>
    <xdr:to>
      <xdr:col>13</xdr:col>
      <xdr:colOff>950136</xdr:colOff>
      <xdr:row>14</xdr:row>
      <xdr:rowOff>428617</xdr:rowOff>
    </xdr:to>
    <xdr:sp macro="" textlink="">
      <xdr:nvSpPr>
        <xdr:cNvPr id="75" name="Облако 74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5040429" y="7964715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14</xdr:col>
      <xdr:colOff>344714</xdr:colOff>
      <xdr:row>13</xdr:row>
      <xdr:rowOff>63500</xdr:rowOff>
    </xdr:from>
    <xdr:to>
      <xdr:col>14</xdr:col>
      <xdr:colOff>1022707</xdr:colOff>
      <xdr:row>13</xdr:row>
      <xdr:rowOff>392331</xdr:rowOff>
    </xdr:to>
    <xdr:sp macro="" textlink="">
      <xdr:nvSpPr>
        <xdr:cNvPr id="76" name="Облако 75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6437428" y="7030357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 editAs="oneCell">
    <xdr:from>
      <xdr:col>7</xdr:col>
      <xdr:colOff>299357</xdr:colOff>
      <xdr:row>11</xdr:row>
      <xdr:rowOff>834571</xdr:rowOff>
    </xdr:from>
    <xdr:to>
      <xdr:col>7</xdr:col>
      <xdr:colOff>696232</xdr:colOff>
      <xdr:row>11</xdr:row>
      <xdr:rowOff>1231446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1071" y="5234214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590776</xdr:colOff>
      <xdr:row>11</xdr:row>
      <xdr:rowOff>720044</xdr:rowOff>
    </xdr:from>
    <xdr:to>
      <xdr:col>8</xdr:col>
      <xdr:colOff>987651</xdr:colOff>
      <xdr:row>11</xdr:row>
      <xdr:rowOff>1116919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62026" y="4204607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10</xdr:col>
      <xdr:colOff>290286</xdr:colOff>
      <xdr:row>11</xdr:row>
      <xdr:rowOff>879929</xdr:rowOff>
    </xdr:from>
    <xdr:to>
      <xdr:col>10</xdr:col>
      <xdr:colOff>687161</xdr:colOff>
      <xdr:row>11</xdr:row>
      <xdr:rowOff>1276804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85286" y="5279572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11</xdr:col>
      <xdr:colOff>244929</xdr:colOff>
      <xdr:row>12</xdr:row>
      <xdr:rowOff>435429</xdr:rowOff>
    </xdr:from>
    <xdr:to>
      <xdr:col>11</xdr:col>
      <xdr:colOff>641804</xdr:colOff>
      <xdr:row>12</xdr:row>
      <xdr:rowOff>832304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64358" y="6340929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12</xdr:col>
      <xdr:colOff>172357</xdr:colOff>
      <xdr:row>13</xdr:row>
      <xdr:rowOff>63492</xdr:rowOff>
    </xdr:from>
    <xdr:to>
      <xdr:col>12</xdr:col>
      <xdr:colOff>569232</xdr:colOff>
      <xdr:row>13</xdr:row>
      <xdr:rowOff>460367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45857" y="5961055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12</xdr:col>
      <xdr:colOff>716642</xdr:colOff>
      <xdr:row>13</xdr:row>
      <xdr:rowOff>70287</xdr:rowOff>
    </xdr:from>
    <xdr:to>
      <xdr:col>12</xdr:col>
      <xdr:colOff>1113517</xdr:colOff>
      <xdr:row>13</xdr:row>
      <xdr:rowOff>467162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90142" y="5967850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13</xdr:col>
      <xdr:colOff>598714</xdr:colOff>
      <xdr:row>12</xdr:row>
      <xdr:rowOff>408215</xdr:rowOff>
    </xdr:from>
    <xdr:to>
      <xdr:col>13</xdr:col>
      <xdr:colOff>995589</xdr:colOff>
      <xdr:row>12</xdr:row>
      <xdr:rowOff>805090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67000" y="6313715"/>
          <a:ext cx="396875" cy="396875"/>
        </a:xfrm>
        <a:prstGeom prst="rect">
          <a:avLst/>
        </a:prstGeom>
      </xdr:spPr>
    </xdr:pic>
    <xdr:clientData/>
  </xdr:twoCellAnchor>
  <xdr:twoCellAnchor>
    <xdr:from>
      <xdr:col>6</xdr:col>
      <xdr:colOff>562428</xdr:colOff>
      <xdr:row>12</xdr:row>
      <xdr:rowOff>127000</xdr:rowOff>
    </xdr:from>
    <xdr:to>
      <xdr:col>6</xdr:col>
      <xdr:colOff>1240421</xdr:colOff>
      <xdr:row>12</xdr:row>
      <xdr:rowOff>455831</xdr:rowOff>
    </xdr:to>
    <xdr:sp macro="" textlink="">
      <xdr:nvSpPr>
        <xdr:cNvPr id="85" name="Облако 84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6059714" y="6032500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2</a:t>
          </a:r>
        </a:p>
      </xdr:txBody>
    </xdr:sp>
    <xdr:clientData/>
  </xdr:twoCellAnchor>
  <xdr:twoCellAnchor>
    <xdr:from>
      <xdr:col>6</xdr:col>
      <xdr:colOff>181429</xdr:colOff>
      <xdr:row>12</xdr:row>
      <xdr:rowOff>589642</xdr:rowOff>
    </xdr:from>
    <xdr:to>
      <xdr:col>6</xdr:col>
      <xdr:colOff>859422</xdr:colOff>
      <xdr:row>12</xdr:row>
      <xdr:rowOff>918473</xdr:rowOff>
    </xdr:to>
    <xdr:sp macro="" textlink="">
      <xdr:nvSpPr>
        <xdr:cNvPr id="86" name="Облако 85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5678715" y="6495142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>
    <xdr:from>
      <xdr:col>8</xdr:col>
      <xdr:colOff>344714</xdr:colOff>
      <xdr:row>13</xdr:row>
      <xdr:rowOff>145143</xdr:rowOff>
    </xdr:from>
    <xdr:to>
      <xdr:col>8</xdr:col>
      <xdr:colOff>1022707</xdr:colOff>
      <xdr:row>13</xdr:row>
      <xdr:rowOff>473974</xdr:rowOff>
    </xdr:to>
    <xdr:sp macro="" textlink="">
      <xdr:nvSpPr>
        <xdr:cNvPr id="87" name="Облако 86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8490857" y="7112000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>
    <xdr:from>
      <xdr:col>9</xdr:col>
      <xdr:colOff>624115</xdr:colOff>
      <xdr:row>12</xdr:row>
      <xdr:rowOff>333829</xdr:rowOff>
    </xdr:from>
    <xdr:to>
      <xdr:col>9</xdr:col>
      <xdr:colOff>1302108</xdr:colOff>
      <xdr:row>12</xdr:row>
      <xdr:rowOff>662660</xdr:rowOff>
    </xdr:to>
    <xdr:sp macro="" textlink="">
      <xdr:nvSpPr>
        <xdr:cNvPr id="88" name="Облако 87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0094686" y="6239329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>
    <xdr:from>
      <xdr:col>10</xdr:col>
      <xdr:colOff>560614</xdr:colOff>
      <xdr:row>13</xdr:row>
      <xdr:rowOff>361042</xdr:rowOff>
    </xdr:from>
    <xdr:to>
      <xdr:col>10</xdr:col>
      <xdr:colOff>1238607</xdr:colOff>
      <xdr:row>13</xdr:row>
      <xdr:rowOff>689873</xdr:rowOff>
    </xdr:to>
    <xdr:sp macro="" textlink="">
      <xdr:nvSpPr>
        <xdr:cNvPr id="89" name="Облако 88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1355614" y="7327899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>
    <xdr:from>
      <xdr:col>11</xdr:col>
      <xdr:colOff>569686</xdr:colOff>
      <xdr:row>14</xdr:row>
      <xdr:rowOff>361043</xdr:rowOff>
    </xdr:from>
    <xdr:to>
      <xdr:col>11</xdr:col>
      <xdr:colOff>1247679</xdr:colOff>
      <xdr:row>14</xdr:row>
      <xdr:rowOff>689874</xdr:rowOff>
    </xdr:to>
    <xdr:sp macro="" textlink="">
      <xdr:nvSpPr>
        <xdr:cNvPr id="90" name="Облако 89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2689115" y="8225972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>
    <xdr:from>
      <xdr:col>12</xdr:col>
      <xdr:colOff>768803</xdr:colOff>
      <xdr:row>15</xdr:row>
      <xdr:rowOff>49891</xdr:rowOff>
    </xdr:from>
    <xdr:to>
      <xdr:col>13</xdr:col>
      <xdr:colOff>121233</xdr:colOff>
      <xdr:row>15</xdr:row>
      <xdr:rowOff>378722</xdr:rowOff>
    </xdr:to>
    <xdr:sp macro="" textlink="">
      <xdr:nvSpPr>
        <xdr:cNvPr id="91" name="Облако 90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7342303" y="7431766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4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677993</xdr:colOff>
      <xdr:row>11</xdr:row>
      <xdr:rowOff>328831</xdr:rowOff>
    </xdr:to>
    <xdr:sp macro="" textlink="">
      <xdr:nvSpPr>
        <xdr:cNvPr id="92" name="Облако 91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7417143" y="4399643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1</a:t>
          </a:r>
        </a:p>
      </xdr:txBody>
    </xdr:sp>
    <xdr:clientData/>
  </xdr:twoCellAnchor>
  <xdr:twoCellAnchor>
    <xdr:from>
      <xdr:col>15</xdr:col>
      <xdr:colOff>578757</xdr:colOff>
      <xdr:row>11</xdr:row>
      <xdr:rowOff>351972</xdr:rowOff>
    </xdr:from>
    <xdr:to>
      <xdr:col>15</xdr:col>
      <xdr:colOff>1256750</xdr:colOff>
      <xdr:row>11</xdr:row>
      <xdr:rowOff>680803</xdr:rowOff>
    </xdr:to>
    <xdr:sp macro="" textlink="">
      <xdr:nvSpPr>
        <xdr:cNvPr id="93" name="Облако 92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7995900" y="4751615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4</a:t>
          </a:r>
        </a:p>
      </xdr:txBody>
    </xdr:sp>
    <xdr:clientData/>
  </xdr:twoCellAnchor>
  <xdr:twoCellAnchor>
    <xdr:from>
      <xdr:col>12</xdr:col>
      <xdr:colOff>54428</xdr:colOff>
      <xdr:row>15</xdr:row>
      <xdr:rowOff>54429</xdr:rowOff>
    </xdr:from>
    <xdr:to>
      <xdr:col>12</xdr:col>
      <xdr:colOff>732421</xdr:colOff>
      <xdr:row>15</xdr:row>
      <xdr:rowOff>383260</xdr:rowOff>
    </xdr:to>
    <xdr:sp macro="" textlink="">
      <xdr:nvSpPr>
        <xdr:cNvPr id="94" name="Облако 93">
          <a:extLst>
            <a:ext uri="{FF2B5EF4-FFF2-40B4-BE49-F238E27FC236}">
              <a16:creationId xmlns:a16="http://schemas.microsoft.com/office/drawing/2014/main" id="{9ACCF01B-3199-413F-BB8D-FAEC7F3795E3}"/>
            </a:ext>
          </a:extLst>
        </xdr:cNvPr>
        <xdr:cNvSpPr/>
      </xdr:nvSpPr>
      <xdr:spPr>
        <a:xfrm>
          <a:off x="13498285" y="8817429"/>
          <a:ext cx="677993" cy="328831"/>
        </a:xfrm>
        <a:prstGeom prst="cloud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/>
            <a:t>3</a:t>
          </a:r>
        </a:p>
      </xdr:txBody>
    </xdr:sp>
    <xdr:clientData/>
  </xdr:twoCellAnchor>
  <xdr:twoCellAnchor editAs="oneCell">
    <xdr:from>
      <xdr:col>14</xdr:col>
      <xdr:colOff>232455</xdr:colOff>
      <xdr:row>11</xdr:row>
      <xdr:rowOff>382133</xdr:rowOff>
    </xdr:from>
    <xdr:to>
      <xdr:col>14</xdr:col>
      <xdr:colOff>629330</xdr:colOff>
      <xdr:row>11</xdr:row>
      <xdr:rowOff>779008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7080" y="3866696"/>
          <a:ext cx="396875" cy="39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W22"/>
  <sheetViews>
    <sheetView tabSelected="1" zoomScale="60" zoomScaleNormal="60" workbookViewId="0">
      <pane xSplit="4" ySplit="9" topLeftCell="H10" activePane="bottomRight" state="frozen"/>
      <selection activeCell="H13" sqref="H13"/>
      <selection pane="topRight"/>
      <selection pane="bottomLeft"/>
      <selection pane="bottomRight" activeCell="B1" sqref="B1:S1"/>
    </sheetView>
  </sheetViews>
  <sheetFormatPr defaultColWidth="9.109375" defaultRowHeight="14.4" x14ac:dyDescent="0.3"/>
  <cols>
    <col min="1" max="1" width="3.6640625" style="1" customWidth="1"/>
    <col min="2" max="2" width="3.44140625" style="1" bestFit="1" customWidth="1"/>
    <col min="3" max="3" width="30.109375" style="1" customWidth="1"/>
    <col min="4" max="4" width="15.6640625" style="1" customWidth="1"/>
    <col min="5" max="6" width="19.33203125" style="1" customWidth="1"/>
    <col min="7" max="7" width="53.44140625" style="1" customWidth="1"/>
    <col min="8" max="19" width="19.33203125" style="1" customWidth="1"/>
    <col min="20" max="22" width="17.6640625" style="1" customWidth="1"/>
    <col min="23" max="16384" width="9.109375" style="1"/>
  </cols>
  <sheetData>
    <row r="1" spans="1:23" ht="30.75" customHeight="1" x14ac:dyDescent="0.3">
      <c r="B1" s="10" t="s">
        <v>23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3" ht="30.75" customHeight="1" x14ac:dyDescent="0.3">
      <c r="B2" s="2"/>
      <c r="C2" s="9" t="s">
        <v>0</v>
      </c>
      <c r="D2" s="9"/>
      <c r="E2" s="9"/>
      <c r="F2" s="7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s="8" customFormat="1" ht="15" customHeight="1" x14ac:dyDescent="0.3">
      <c r="A3" s="16"/>
      <c r="B3" s="17"/>
      <c r="C3" s="17"/>
      <c r="D3" s="18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/>
      <c r="T3" s="20" t="str">
        <f>"Сумма, " &amp;F2</f>
        <v>Сумма, час</v>
      </c>
      <c r="U3" s="20" t="str">
        <f>"ВПП max, " &amp;F2</f>
        <v>ВПП max, час</v>
      </c>
      <c r="V3" s="20" t="str">
        <f>"ВПП min, " &amp;F2</f>
        <v>ВПП min, час</v>
      </c>
    </row>
    <row r="4" spans="1:23" s="8" customFormat="1" ht="15.6" customHeight="1" x14ac:dyDescent="0.3">
      <c r="A4" s="21" t="str">
        <f>"Время, " &amp;F2</f>
        <v>Время, час</v>
      </c>
      <c r="B4" s="22" t="str">
        <f>"Операции, " &amp;F2</f>
        <v>Операции, час</v>
      </c>
      <c r="C4" s="23"/>
      <c r="D4" s="24" t="s">
        <v>1</v>
      </c>
      <c r="E4" s="25"/>
      <c r="F4" s="26"/>
      <c r="G4" s="25"/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7">
        <f t="shared" ref="T4:T8" si="0">SUM(E4:P4)</f>
        <v>0</v>
      </c>
      <c r="U4" s="28">
        <f>T4+T6+T8</f>
        <v>0</v>
      </c>
      <c r="V4" s="29">
        <f>T5+T7+T9</f>
        <v>1.01</v>
      </c>
    </row>
    <row r="5" spans="1:23" s="8" customFormat="1" ht="15.6" x14ac:dyDescent="0.3">
      <c r="A5" s="30"/>
      <c r="B5" s="31"/>
      <c r="C5" s="32"/>
      <c r="D5" s="24" t="s">
        <v>2</v>
      </c>
      <c r="E5" s="25">
        <v>0.02</v>
      </c>
      <c r="F5" s="26">
        <v>0.02</v>
      </c>
      <c r="G5" s="25">
        <v>0.02</v>
      </c>
      <c r="H5" s="25">
        <v>0.02</v>
      </c>
      <c r="I5" s="26">
        <v>0.02</v>
      </c>
      <c r="J5" s="25">
        <v>0</v>
      </c>
      <c r="K5" s="25">
        <v>0.02</v>
      </c>
      <c r="L5" s="25">
        <v>0.02</v>
      </c>
      <c r="M5" s="25">
        <v>0.02</v>
      </c>
      <c r="N5" s="25">
        <v>0</v>
      </c>
      <c r="O5" s="25">
        <v>0</v>
      </c>
      <c r="P5" s="25">
        <v>0</v>
      </c>
      <c r="Q5" s="25"/>
      <c r="R5" s="25"/>
      <c r="S5" s="25"/>
      <c r="T5" s="27">
        <f t="shared" si="0"/>
        <v>0.16</v>
      </c>
      <c r="U5" s="28"/>
      <c r="V5" s="29"/>
    </row>
    <row r="6" spans="1:23" s="8" customFormat="1" ht="11.4" customHeight="1" x14ac:dyDescent="0.3">
      <c r="A6" s="30"/>
      <c r="B6" s="33" t="str">
        <f>"Ожидания, " &amp;F2</f>
        <v>Ожидания, час</v>
      </c>
      <c r="C6" s="34"/>
      <c r="D6" s="35" t="s">
        <v>1</v>
      </c>
      <c r="E6" s="25"/>
      <c r="F6" s="26"/>
      <c r="G6" s="25"/>
      <c r="H6" s="25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7">
        <f t="shared" si="0"/>
        <v>0</v>
      </c>
      <c r="U6" s="28"/>
      <c r="V6" s="29"/>
      <c r="W6" s="36"/>
    </row>
    <row r="7" spans="1:23" s="8" customFormat="1" ht="15.6" x14ac:dyDescent="0.3">
      <c r="A7" s="30"/>
      <c r="B7" s="37"/>
      <c r="C7" s="38"/>
      <c r="D7" s="35" t="s">
        <v>2</v>
      </c>
      <c r="E7" s="25">
        <v>0</v>
      </c>
      <c r="F7" s="26">
        <v>0</v>
      </c>
      <c r="G7" s="25">
        <v>0.1</v>
      </c>
      <c r="H7" s="25">
        <v>0</v>
      </c>
      <c r="I7" s="26">
        <v>0.1</v>
      </c>
      <c r="J7" s="25">
        <v>0.1</v>
      </c>
      <c r="K7" s="25">
        <v>0.1</v>
      </c>
      <c r="L7" s="25">
        <v>0.1</v>
      </c>
      <c r="M7" s="25">
        <v>0.1</v>
      </c>
      <c r="N7" s="25">
        <v>0</v>
      </c>
      <c r="O7" s="25">
        <v>0</v>
      </c>
      <c r="P7" s="25">
        <v>0</v>
      </c>
      <c r="Q7" s="25"/>
      <c r="R7" s="25"/>
      <c r="S7" s="25"/>
      <c r="T7" s="27">
        <f t="shared" si="0"/>
        <v>0.6</v>
      </c>
      <c r="U7" s="28"/>
      <c r="V7" s="29"/>
      <c r="W7" s="36"/>
    </row>
    <row r="8" spans="1:23" s="8" customFormat="1" ht="16.8" customHeight="1" x14ac:dyDescent="0.3">
      <c r="A8" s="30"/>
      <c r="B8" s="39" t="str">
        <f>"Перемещения, " &amp;F2</f>
        <v>Перемещения, час</v>
      </c>
      <c r="C8" s="40"/>
      <c r="D8" s="41" t="s">
        <v>1</v>
      </c>
      <c r="E8" s="25"/>
      <c r="F8" s="26"/>
      <c r="G8" s="25"/>
      <c r="H8" s="25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7">
        <f t="shared" si="0"/>
        <v>0</v>
      </c>
      <c r="U8" s="28"/>
      <c r="V8" s="29"/>
      <c r="W8" s="36"/>
    </row>
    <row r="9" spans="1:23" s="8" customFormat="1" ht="15.6" x14ac:dyDescent="0.3">
      <c r="A9" s="42"/>
      <c r="B9" s="43"/>
      <c r="C9" s="44"/>
      <c r="D9" s="41" t="s">
        <v>2</v>
      </c>
      <c r="E9" s="25">
        <v>0</v>
      </c>
      <c r="F9" s="26">
        <v>2.5000000000000001E-2</v>
      </c>
      <c r="G9" s="25">
        <v>2.5000000000000001E-2</v>
      </c>
      <c r="H9" s="25">
        <v>2.5000000000000001E-2</v>
      </c>
      <c r="I9" s="26">
        <v>0</v>
      </c>
      <c r="J9" s="25">
        <v>2.5000000000000001E-2</v>
      </c>
      <c r="K9" s="25">
        <v>2.5000000000000001E-2</v>
      </c>
      <c r="L9" s="25">
        <v>2.5000000000000001E-2</v>
      </c>
      <c r="M9" s="25">
        <v>2.5000000000000001E-2</v>
      </c>
      <c r="N9" s="25">
        <v>2.5000000000000001E-2</v>
      </c>
      <c r="O9" s="25">
        <v>2.5000000000000001E-2</v>
      </c>
      <c r="P9" s="25">
        <v>2.5000000000000001E-2</v>
      </c>
      <c r="Q9" s="25"/>
      <c r="R9" s="25"/>
      <c r="S9" s="25"/>
      <c r="T9" s="27">
        <f>SUM(E9:P9)</f>
        <v>0.24999999999999997</v>
      </c>
      <c r="U9" s="28"/>
      <c r="V9" s="29"/>
      <c r="W9" s="36"/>
    </row>
    <row r="10" spans="1:23" s="51" customFormat="1" ht="55.2" customHeight="1" x14ac:dyDescent="0.3">
      <c r="A10" s="45" t="s">
        <v>3</v>
      </c>
      <c r="B10" s="46">
        <v>1</v>
      </c>
      <c r="C10" s="16" t="s">
        <v>6</v>
      </c>
      <c r="D10" s="18"/>
      <c r="E10" s="47" t="s">
        <v>11</v>
      </c>
      <c r="F10" s="48"/>
      <c r="G10" s="48"/>
      <c r="H10" s="48"/>
      <c r="I10" s="49"/>
      <c r="J10" s="48"/>
      <c r="K10" s="50"/>
      <c r="L10" s="50"/>
      <c r="M10" s="50"/>
      <c r="N10" s="50"/>
      <c r="O10" s="50"/>
      <c r="P10" s="50"/>
      <c r="Q10" s="50"/>
      <c r="R10" s="50"/>
      <c r="S10" s="50"/>
    </row>
    <row r="11" spans="1:23" s="51" customFormat="1" ht="56.4" customHeight="1" x14ac:dyDescent="0.3">
      <c r="A11" s="52"/>
      <c r="B11" s="46">
        <v>2</v>
      </c>
      <c r="C11" s="53" t="s">
        <v>7</v>
      </c>
      <c r="D11" s="54"/>
      <c r="E11" s="50"/>
      <c r="F11" s="50" t="s">
        <v>13</v>
      </c>
      <c r="G11" s="50"/>
      <c r="H11" s="50"/>
      <c r="I11" s="50"/>
      <c r="J11" s="50"/>
      <c r="K11" s="50"/>
      <c r="L11" s="50"/>
      <c r="M11" s="50"/>
      <c r="N11" s="50"/>
      <c r="O11" s="50"/>
      <c r="P11" s="55" t="s">
        <v>20</v>
      </c>
      <c r="Q11" s="50"/>
      <c r="R11" s="50"/>
      <c r="S11" s="50"/>
    </row>
    <row r="12" spans="1:23" s="51" customFormat="1" ht="106.8" customHeight="1" x14ac:dyDescent="0.3">
      <c r="A12" s="52"/>
      <c r="B12" s="46"/>
      <c r="C12" s="53" t="s">
        <v>10</v>
      </c>
      <c r="D12" s="54"/>
      <c r="E12" s="50"/>
      <c r="F12" s="50"/>
      <c r="G12" s="50" t="s">
        <v>15</v>
      </c>
      <c r="H12" s="50"/>
      <c r="I12" s="50"/>
      <c r="J12" s="50" t="s">
        <v>17</v>
      </c>
      <c r="K12" s="50"/>
      <c r="L12" s="50"/>
      <c r="M12" s="50"/>
      <c r="N12" s="50"/>
      <c r="O12" s="50"/>
      <c r="P12" s="50"/>
      <c r="Q12" s="50"/>
      <c r="R12" s="50"/>
      <c r="S12" s="50"/>
    </row>
    <row r="13" spans="1:23" s="51" customFormat="1" ht="83.4" customHeight="1" x14ac:dyDescent="0.5">
      <c r="A13" s="52"/>
      <c r="B13" s="46"/>
      <c r="C13" s="16" t="s">
        <v>9</v>
      </c>
      <c r="D13" s="18"/>
      <c r="E13" s="50"/>
      <c r="F13" s="55"/>
      <c r="G13" s="56">
        <v>1</v>
      </c>
      <c r="H13" s="50" t="s">
        <v>12</v>
      </c>
      <c r="I13" s="55" t="s">
        <v>14</v>
      </c>
      <c r="J13" s="55"/>
      <c r="K13" s="55" t="s">
        <v>16</v>
      </c>
      <c r="L13" s="55"/>
      <c r="M13" s="55"/>
      <c r="N13" s="55"/>
      <c r="O13" s="55" t="s">
        <v>22</v>
      </c>
      <c r="P13" s="55"/>
      <c r="Q13" s="55"/>
      <c r="R13" s="55"/>
      <c r="S13" s="55"/>
    </row>
    <row r="14" spans="1:23" s="51" customFormat="1" ht="60" customHeight="1" x14ac:dyDescent="0.5">
      <c r="A14" s="57"/>
      <c r="B14" s="58"/>
      <c r="C14" s="59" t="s">
        <v>18</v>
      </c>
      <c r="D14" s="60"/>
      <c r="E14" s="50"/>
      <c r="F14" s="55"/>
      <c r="G14" s="61"/>
      <c r="H14" s="55"/>
      <c r="I14" s="55"/>
      <c r="J14" s="55"/>
      <c r="K14" s="55"/>
      <c r="L14" s="55" t="s">
        <v>19</v>
      </c>
      <c r="M14" s="55"/>
      <c r="N14" s="55" t="s">
        <v>20</v>
      </c>
      <c r="O14" s="55"/>
      <c r="P14" s="55"/>
      <c r="Q14" s="55"/>
      <c r="R14" s="55"/>
      <c r="S14" s="55"/>
    </row>
    <row r="15" spans="1:23" s="51" customFormat="1" ht="57" customHeight="1" x14ac:dyDescent="0.5">
      <c r="A15" s="57"/>
      <c r="B15" s="62"/>
      <c r="C15" s="63" t="s">
        <v>8</v>
      </c>
      <c r="D15" s="64"/>
      <c r="E15" s="50"/>
      <c r="F15" s="55"/>
      <c r="G15" s="56"/>
      <c r="H15" s="55"/>
      <c r="I15" s="55"/>
      <c r="J15" s="55"/>
      <c r="K15" s="55"/>
      <c r="L15" s="55"/>
      <c r="M15" s="55" t="s">
        <v>21</v>
      </c>
      <c r="O15" s="55"/>
      <c r="P15" s="55"/>
      <c r="Q15" s="55"/>
      <c r="R15" s="55"/>
      <c r="S15" s="55"/>
    </row>
    <row r="16" spans="1:23" s="51" customFormat="1" ht="36" customHeight="1" x14ac:dyDescent="0.3">
      <c r="A16" s="57"/>
      <c r="B16" s="65"/>
      <c r="C16" s="65"/>
      <c r="D16" s="65"/>
      <c r="E16" s="50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8" spans="2:19" ht="15" customHeight="1" x14ac:dyDescent="0.3">
      <c r="B18" s="4" t="s">
        <v>4</v>
      </c>
      <c r="C18" s="15" t="s">
        <v>24</v>
      </c>
      <c r="D18" s="12"/>
      <c r="E18" s="12"/>
      <c r="F18" s="12"/>
      <c r="G18" s="12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ht="28.8" customHeight="1" x14ac:dyDescent="0.3">
      <c r="B19" s="3">
        <v>1</v>
      </c>
      <c r="C19" s="14" t="s">
        <v>25</v>
      </c>
      <c r="D19" s="11"/>
      <c r="E19" s="11"/>
      <c r="F19" s="11"/>
      <c r="G19" s="11"/>
    </row>
    <row r="20" spans="2:19" ht="32.4" customHeight="1" x14ac:dyDescent="0.3">
      <c r="B20" s="3">
        <v>2</v>
      </c>
      <c r="C20" s="14" t="s">
        <v>27</v>
      </c>
      <c r="D20" s="11"/>
      <c r="E20" s="11"/>
      <c r="F20" s="11"/>
      <c r="G20" s="11"/>
    </row>
    <row r="21" spans="2:19" ht="63" customHeight="1" x14ac:dyDescent="0.3">
      <c r="B21" s="3">
        <v>3</v>
      </c>
      <c r="C21" s="14" t="s">
        <v>26</v>
      </c>
      <c r="D21" s="11"/>
      <c r="E21" s="11"/>
      <c r="F21" s="11"/>
      <c r="G21" s="11"/>
      <c r="K21" s="13" t="s">
        <v>29</v>
      </c>
    </row>
    <row r="22" spans="2:19" ht="65.400000000000006" customHeight="1" x14ac:dyDescent="0.3">
      <c r="B22" s="3">
        <v>4</v>
      </c>
      <c r="C22" s="14" t="s">
        <v>28</v>
      </c>
      <c r="D22" s="14"/>
      <c r="E22" s="14"/>
      <c r="F22" s="14"/>
      <c r="G22" s="14"/>
    </row>
  </sheetData>
  <sheetProtection formatCells="0" formatColumns="0" formatRows="0"/>
  <mergeCells count="17">
    <mergeCell ref="B1:S1"/>
    <mergeCell ref="U4:U9"/>
    <mergeCell ref="V4:V9"/>
    <mergeCell ref="B6:C7"/>
    <mergeCell ref="B8:C9"/>
    <mergeCell ref="C18:G18"/>
    <mergeCell ref="C19:G19"/>
    <mergeCell ref="C20:G20"/>
    <mergeCell ref="C21:G21"/>
    <mergeCell ref="C22:G22"/>
    <mergeCell ref="A10:A13"/>
    <mergeCell ref="C10:D10"/>
    <mergeCell ref="C13:D13"/>
    <mergeCell ref="C2:E2"/>
    <mergeCell ref="A3:D3"/>
    <mergeCell ref="A4:A9"/>
    <mergeCell ref="B4:C5"/>
  </mergeCells>
  <conditionalFormatting sqref="E13:F16 J10:S10 E10:H10 H16:M16 H13:S14 E11:S12 H15:I15 O15:S16">
    <cfRule type="notContainsBlanks" dxfId="10" priority="10">
      <formula>LEN(TRIM(E10))&gt;0</formula>
    </cfRule>
  </conditionalFormatting>
  <conditionalFormatting sqref="B11:S12 J10:S10 B10:H10 H13:S13 H14:M14 O14:S16 H16:M16 H15:I15 B13:F16">
    <cfRule type="expression" dxfId="9" priority="9">
      <formula>MOD(ROW($B10),2)=0</formula>
    </cfRule>
  </conditionalFormatting>
  <conditionalFormatting sqref="N14">
    <cfRule type="expression" dxfId="8" priority="14">
      <formula>MOD(ROW($B16),2)=0</formula>
    </cfRule>
  </conditionalFormatting>
  <conditionalFormatting sqref="O13">
    <cfRule type="expression" dxfId="7" priority="8">
      <formula>MOD(ROW($B14),2)=0</formula>
    </cfRule>
  </conditionalFormatting>
  <conditionalFormatting sqref="P11">
    <cfRule type="expression" dxfId="6" priority="7">
      <formula>MOD(ROW($B12),2)=0</formula>
    </cfRule>
  </conditionalFormatting>
  <conditionalFormatting sqref="J15:M15">
    <cfRule type="notContainsBlanks" dxfId="5" priority="6">
      <formula>LEN(TRIM(J15))&gt;0</formula>
    </cfRule>
  </conditionalFormatting>
  <conditionalFormatting sqref="J15:M15">
    <cfRule type="expression" dxfId="4" priority="5">
      <formula>MOD(ROW($B15),2)=0</formula>
    </cfRule>
  </conditionalFormatting>
  <conditionalFormatting sqref="N16">
    <cfRule type="notContainsBlanks" dxfId="3" priority="4">
      <formula>LEN(TRIM(N16))&gt;0</formula>
    </cfRule>
  </conditionalFormatting>
  <conditionalFormatting sqref="N16">
    <cfRule type="expression" dxfId="2" priority="3">
      <formula>MOD(ROW($B16),2)=0</formula>
    </cfRule>
  </conditionalFormatting>
  <conditionalFormatting sqref="G16">
    <cfRule type="notContainsBlanks" dxfId="1" priority="2">
      <formula>LEN(TRIM(G16))&gt;0</formula>
    </cfRule>
  </conditionalFormatting>
  <conditionalFormatting sqref="G16">
    <cfRule type="expression" dxfId="0" priority="1">
      <formula>MOD(ROW($B16),2)=0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</cp:revision>
  <cp:lastPrinted>2023-11-08T11:39:46Z</cp:lastPrinted>
  <dcterms:created xsi:type="dcterms:W3CDTF">2020-03-13T09:33:55Z</dcterms:created>
  <dcterms:modified xsi:type="dcterms:W3CDTF">2023-11-27T09:25:16Z</dcterms:modified>
</cp:coreProperties>
</file>