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УП на 21-22 уч год\УП по специальностям и профессии 2022-2023 г\Реклама\"/>
    </mc:Choice>
  </mc:AlternateContent>
  <bookViews>
    <workbookView xWindow="0" yWindow="0" windowWidth="28800" windowHeight="12030" activeTab="1"/>
  </bookViews>
  <sheets>
    <sheet name="План УП 2021 с практ подг изм" sheetId="12" r:id="rId1"/>
    <sheet name="УП с фин грам 2022" sheetId="9" r:id="rId2"/>
    <sheet name="Лист1" sheetId="8" r:id="rId3"/>
  </sheets>
  <definedNames>
    <definedName name="_xlnm.Print_Area" localSheetId="0">'План УП 2021 с практ подг изм'!$A$1:$T$106</definedName>
  </definedNames>
  <calcPr calcId="152511"/>
</workbook>
</file>

<file path=xl/calcChain.xml><?xml version="1.0" encoding="utf-8"?>
<calcChain xmlns="http://schemas.openxmlformats.org/spreadsheetml/2006/main">
  <c r="N100" i="9" l="1"/>
  <c r="O100" i="9"/>
  <c r="P100" i="9"/>
  <c r="P97" i="9" s="1"/>
  <c r="P31" i="9" s="1"/>
  <c r="Q100" i="9"/>
  <c r="R100" i="9"/>
  <c r="S100" i="9"/>
  <c r="T100" i="9"/>
  <c r="M100" i="9"/>
  <c r="N97" i="9"/>
  <c r="O97" i="9"/>
  <c r="O31" i="9" s="1"/>
  <c r="Q97" i="9"/>
  <c r="Q31" i="9" s="1"/>
  <c r="R97" i="9"/>
  <c r="S97" i="9"/>
  <c r="S31" i="9" s="1"/>
  <c r="T97" i="9"/>
  <c r="N31" i="9"/>
  <c r="R31" i="9"/>
  <c r="T31" i="9"/>
  <c r="H60" i="9"/>
  <c r="M32" i="9" l="1"/>
  <c r="N32" i="9"/>
  <c r="O32" i="9"/>
  <c r="P32" i="9"/>
  <c r="Q32" i="9"/>
  <c r="R32" i="9"/>
  <c r="S32" i="9"/>
  <c r="T32" i="9"/>
  <c r="I72" i="9" l="1"/>
  <c r="J60" i="9"/>
  <c r="K60" i="9"/>
  <c r="S60" i="9"/>
  <c r="S59" i="9" s="1"/>
  <c r="R60" i="9"/>
  <c r="Q60" i="9"/>
  <c r="O60" i="9"/>
  <c r="O59" i="9" s="1"/>
  <c r="P60" i="9"/>
  <c r="U106" i="9"/>
  <c r="U105" i="9"/>
  <c r="U104" i="9"/>
  <c r="T102" i="9"/>
  <c r="S102" i="9"/>
  <c r="R102" i="9"/>
  <c r="Q102" i="9"/>
  <c r="P102" i="9"/>
  <c r="O102" i="9"/>
  <c r="N102" i="9"/>
  <c r="M102" i="9"/>
  <c r="U102" i="9" s="1"/>
  <c r="T101" i="9"/>
  <c r="S101" i="9"/>
  <c r="R101" i="9"/>
  <c r="Q101" i="9"/>
  <c r="P101" i="9"/>
  <c r="O101" i="9"/>
  <c r="N101" i="9"/>
  <c r="M101" i="9"/>
  <c r="U101" i="9" s="1"/>
  <c r="I96" i="9"/>
  <c r="G96" i="9" s="1"/>
  <c r="I95" i="9"/>
  <c r="G95" i="9" s="1"/>
  <c r="G94" i="9" s="1"/>
  <c r="T94" i="9"/>
  <c r="S94" i="9"/>
  <c r="R94" i="9"/>
  <c r="Q94" i="9"/>
  <c r="P94" i="9"/>
  <c r="O94" i="9"/>
  <c r="N94" i="9"/>
  <c r="M94" i="9"/>
  <c r="K94" i="9"/>
  <c r="J94" i="9"/>
  <c r="I94" i="9"/>
  <c r="H94" i="9"/>
  <c r="I93" i="9"/>
  <c r="G93" i="9" s="1"/>
  <c r="I92" i="9"/>
  <c r="G92" i="9" s="1"/>
  <c r="T91" i="9"/>
  <c r="S91" i="9"/>
  <c r="R91" i="9"/>
  <c r="Q91" i="9"/>
  <c r="P91" i="9"/>
  <c r="O91" i="9"/>
  <c r="N91" i="9"/>
  <c r="M91" i="9"/>
  <c r="K91" i="9"/>
  <c r="J91" i="9"/>
  <c r="I91" i="9"/>
  <c r="H91" i="9"/>
  <c r="I90" i="9"/>
  <c r="G90" i="9" s="1"/>
  <c r="I89" i="9"/>
  <c r="G89" i="9" s="1"/>
  <c r="I88" i="9"/>
  <c r="G88" i="9" s="1"/>
  <c r="I87" i="9"/>
  <c r="G87" i="9" s="1"/>
  <c r="T86" i="9"/>
  <c r="S86" i="9"/>
  <c r="R86" i="9"/>
  <c r="Q86" i="9"/>
  <c r="P86" i="9"/>
  <c r="O86" i="9"/>
  <c r="N86" i="9"/>
  <c r="N73" i="9" s="1"/>
  <c r="N59" i="9" s="1"/>
  <c r="M86" i="9"/>
  <c r="K86" i="9"/>
  <c r="J86" i="9"/>
  <c r="H86" i="9"/>
  <c r="I85" i="9"/>
  <c r="G85" i="9" s="1"/>
  <c r="I84" i="9"/>
  <c r="G84" i="9" s="1"/>
  <c r="I83" i="9"/>
  <c r="G83" i="9" s="1"/>
  <c r="I82" i="9"/>
  <c r="G82" i="9" s="1"/>
  <c r="I81" i="9"/>
  <c r="G81" i="9" s="1"/>
  <c r="I80" i="9"/>
  <c r="G80" i="9" s="1"/>
  <c r="T79" i="9"/>
  <c r="S79" i="9"/>
  <c r="R79" i="9"/>
  <c r="Q79" i="9"/>
  <c r="P79" i="9"/>
  <c r="O79" i="9"/>
  <c r="N79" i="9"/>
  <c r="M79" i="9"/>
  <c r="K79" i="9"/>
  <c r="J79" i="9"/>
  <c r="H79" i="9"/>
  <c r="I78" i="9"/>
  <c r="G78" i="9" s="1"/>
  <c r="I77" i="9"/>
  <c r="G77" i="9" s="1"/>
  <c r="I76" i="9"/>
  <c r="G76" i="9" s="1"/>
  <c r="I75" i="9"/>
  <c r="G75" i="9" s="1"/>
  <c r="T74" i="9"/>
  <c r="T73" i="9" s="1"/>
  <c r="S74" i="9"/>
  <c r="S73" i="9" s="1"/>
  <c r="R74" i="9"/>
  <c r="Q74" i="9"/>
  <c r="P74" i="9"/>
  <c r="O74" i="9"/>
  <c r="O73" i="9" s="1"/>
  <c r="N74" i="9"/>
  <c r="M74" i="9"/>
  <c r="K74" i="9"/>
  <c r="J74" i="9"/>
  <c r="J73" i="9" s="1"/>
  <c r="H74" i="9"/>
  <c r="L73" i="9"/>
  <c r="I71" i="9"/>
  <c r="G71" i="9" s="1"/>
  <c r="I70" i="9"/>
  <c r="G70" i="9" s="1"/>
  <c r="I69" i="9"/>
  <c r="G69" i="9" s="1"/>
  <c r="I68" i="9"/>
  <c r="G68" i="9" s="1"/>
  <c r="I67" i="9"/>
  <c r="G67" i="9" s="1"/>
  <c r="I66" i="9"/>
  <c r="G66" i="9" s="1"/>
  <c r="T65" i="9"/>
  <c r="I65" i="9" s="1"/>
  <c r="I64" i="9"/>
  <c r="G64" i="9" s="1"/>
  <c r="I63" i="9"/>
  <c r="G63" i="9" s="1"/>
  <c r="I62" i="9"/>
  <c r="G62" i="9" s="1"/>
  <c r="I61" i="9"/>
  <c r="G61" i="9" s="1"/>
  <c r="N60" i="9"/>
  <c r="M60" i="9"/>
  <c r="L59" i="9"/>
  <c r="I58" i="9"/>
  <c r="G58" i="9" s="1"/>
  <c r="I57" i="9"/>
  <c r="G57" i="9" s="1"/>
  <c r="I56" i="9"/>
  <c r="G56" i="9" s="1"/>
  <c r="G55" i="9" s="1"/>
  <c r="T55" i="9"/>
  <c r="S55" i="9"/>
  <c r="R55" i="9"/>
  <c r="Q55" i="9"/>
  <c r="P55" i="9"/>
  <c r="O55" i="9"/>
  <c r="N55" i="9"/>
  <c r="M55" i="9"/>
  <c r="K55" i="9"/>
  <c r="J55" i="9"/>
  <c r="H55" i="9"/>
  <c r="I54" i="9"/>
  <c r="G54" i="9" s="1"/>
  <c r="I53" i="9"/>
  <c r="G53" i="9"/>
  <c r="I52" i="9"/>
  <c r="G52" i="9" s="1"/>
  <c r="T51" i="9"/>
  <c r="I51" i="9"/>
  <c r="G51" i="9" s="1"/>
  <c r="I50" i="9"/>
  <c r="G50" i="9" s="1"/>
  <c r="I49" i="9"/>
  <c r="G49" i="9" s="1"/>
  <c r="I48" i="9"/>
  <c r="G48" i="9" s="1"/>
  <c r="T47" i="9"/>
  <c r="S47" i="9"/>
  <c r="R47" i="9"/>
  <c r="Q47" i="9"/>
  <c r="P47" i="9"/>
  <c r="O47" i="9"/>
  <c r="N47" i="9"/>
  <c r="M47" i="9"/>
  <c r="K47" i="9"/>
  <c r="J47" i="9"/>
  <c r="H47" i="9"/>
  <c r="I46" i="9"/>
  <c r="G46" i="9" s="1"/>
  <c r="I45" i="9"/>
  <c r="G45" i="9" s="1"/>
  <c r="I44" i="9"/>
  <c r="G44" i="9" s="1"/>
  <c r="T43" i="9"/>
  <c r="S43" i="9"/>
  <c r="R43" i="9"/>
  <c r="Q43" i="9"/>
  <c r="P43" i="9"/>
  <c r="O43" i="9"/>
  <c r="N43" i="9"/>
  <c r="M43" i="9"/>
  <c r="K43" i="9"/>
  <c r="J43" i="9"/>
  <c r="H43" i="9"/>
  <c r="I42" i="9"/>
  <c r="G42" i="9" s="1"/>
  <c r="I41" i="9"/>
  <c r="G41" i="9" s="1"/>
  <c r="I40" i="9"/>
  <c r="G40" i="9" s="1"/>
  <c r="I39" i="9"/>
  <c r="G39" i="9" s="1"/>
  <c r="I38" i="9"/>
  <c r="G38" i="9" s="1"/>
  <c r="I37" i="9"/>
  <c r="G37" i="9" s="1"/>
  <c r="I36" i="9"/>
  <c r="G36" i="9" s="1"/>
  <c r="I35" i="9"/>
  <c r="G35" i="9" s="1"/>
  <c r="I34" i="9"/>
  <c r="G34" i="9" s="1"/>
  <c r="T33" i="9"/>
  <c r="S33" i="9"/>
  <c r="R33" i="9"/>
  <c r="Q33" i="9"/>
  <c r="P33" i="9"/>
  <c r="O33" i="9"/>
  <c r="N33" i="9"/>
  <c r="M33" i="9"/>
  <c r="L33" i="9"/>
  <c r="K33" i="9"/>
  <c r="J33" i="9"/>
  <c r="J32" i="9" s="1"/>
  <c r="H33" i="9"/>
  <c r="K32" i="9"/>
  <c r="O21" i="9"/>
  <c r="L21" i="9"/>
  <c r="H21" i="9"/>
  <c r="F21" i="9"/>
  <c r="E21" i="9"/>
  <c r="D21" i="9"/>
  <c r="B21" i="9"/>
  <c r="R19" i="9"/>
  <c r="R18" i="9"/>
  <c r="R17" i="9"/>
  <c r="G72" i="9" l="1"/>
  <c r="G60" i="9" s="1"/>
  <c r="I60" i="9"/>
  <c r="H73" i="9"/>
  <c r="H59" i="9" s="1"/>
  <c r="H97" i="9" s="1"/>
  <c r="R73" i="9"/>
  <c r="R59" i="9" s="1"/>
  <c r="P73" i="9"/>
  <c r="P59" i="9" s="1"/>
  <c r="J59" i="9"/>
  <c r="G43" i="9"/>
  <c r="I47" i="9"/>
  <c r="G86" i="9"/>
  <c r="M97" i="9"/>
  <c r="M31" i="9" s="1"/>
  <c r="I86" i="9"/>
  <c r="M73" i="9"/>
  <c r="Q73" i="9"/>
  <c r="G74" i="9"/>
  <c r="Q59" i="9"/>
  <c r="J97" i="9"/>
  <c r="M59" i="9"/>
  <c r="I79" i="9"/>
  <c r="I74" i="9"/>
  <c r="K73" i="9"/>
  <c r="K59" i="9" s="1"/>
  <c r="K97" i="9" s="1"/>
  <c r="R21" i="9"/>
  <c r="H32" i="9"/>
  <c r="I43" i="9"/>
  <c r="I55" i="9"/>
  <c r="G47" i="9"/>
  <c r="G33" i="9"/>
  <c r="G32" i="9" s="1"/>
  <c r="G65" i="9"/>
  <c r="G79" i="9"/>
  <c r="G91" i="9"/>
  <c r="I33" i="9"/>
  <c r="I32" i="9" s="1"/>
  <c r="T60" i="9"/>
  <c r="T59" i="9" s="1"/>
  <c r="I69" i="12"/>
  <c r="G69" i="12" s="1"/>
  <c r="U105" i="12"/>
  <c r="U104" i="12"/>
  <c r="U103" i="12"/>
  <c r="T101" i="12"/>
  <c r="S101" i="12"/>
  <c r="R101" i="12"/>
  <c r="Q101" i="12"/>
  <c r="P101" i="12"/>
  <c r="O101" i="12"/>
  <c r="N101" i="12"/>
  <c r="M101" i="12"/>
  <c r="T100" i="12"/>
  <c r="S100" i="12"/>
  <c r="R100" i="12"/>
  <c r="Q100" i="12"/>
  <c r="P100" i="12"/>
  <c r="O100" i="12"/>
  <c r="N100" i="12"/>
  <c r="M100" i="12"/>
  <c r="S99" i="12"/>
  <c r="R99" i="12"/>
  <c r="Q99" i="12"/>
  <c r="Q96" i="12" s="1"/>
  <c r="Q31" i="12" s="1"/>
  <c r="P99" i="12"/>
  <c r="P96" i="12" s="1"/>
  <c r="P31" i="12" s="1"/>
  <c r="O99" i="12"/>
  <c r="N99" i="12"/>
  <c r="N96" i="12" s="1"/>
  <c r="M99" i="12"/>
  <c r="I95" i="12"/>
  <c r="G95" i="12" s="1"/>
  <c r="I94" i="12"/>
  <c r="G94" i="12" s="1"/>
  <c r="T93" i="12"/>
  <c r="S93" i="12"/>
  <c r="R93" i="12"/>
  <c r="Q93" i="12"/>
  <c r="P93" i="12"/>
  <c r="O93" i="12"/>
  <c r="N93" i="12"/>
  <c r="M93" i="12"/>
  <c r="K93" i="12"/>
  <c r="J93" i="12"/>
  <c r="H93" i="12"/>
  <c r="I92" i="12"/>
  <c r="G92" i="12" s="1"/>
  <c r="I91" i="12"/>
  <c r="G91" i="12" s="1"/>
  <c r="T90" i="12"/>
  <c r="S90" i="12"/>
  <c r="R90" i="12"/>
  <c r="R72" i="12" s="1"/>
  <c r="Q90" i="12"/>
  <c r="P90" i="12"/>
  <c r="O90" i="12"/>
  <c r="N90" i="12"/>
  <c r="M90" i="12"/>
  <c r="K90" i="12"/>
  <c r="J90" i="12"/>
  <c r="H90" i="12"/>
  <c r="I89" i="12"/>
  <c r="G89" i="12" s="1"/>
  <c r="I88" i="12"/>
  <c r="G88" i="12" s="1"/>
  <c r="I87" i="12"/>
  <c r="G87" i="12" s="1"/>
  <c r="I86" i="12"/>
  <c r="G86" i="12" s="1"/>
  <c r="T85" i="12"/>
  <c r="S85" i="12"/>
  <c r="R85" i="12"/>
  <c r="Q85" i="12"/>
  <c r="P85" i="12"/>
  <c r="O85" i="12"/>
  <c r="N85" i="12"/>
  <c r="N72" i="12" s="1"/>
  <c r="N59" i="12" s="1"/>
  <c r="M85" i="12"/>
  <c r="M72" i="12" s="1"/>
  <c r="K85" i="12"/>
  <c r="J85" i="12"/>
  <c r="H85" i="12"/>
  <c r="I84" i="12"/>
  <c r="G84" i="12" s="1"/>
  <c r="I83" i="12"/>
  <c r="G83" i="12" s="1"/>
  <c r="I82" i="12"/>
  <c r="G82" i="12" s="1"/>
  <c r="I81" i="12"/>
  <c r="G81" i="12" s="1"/>
  <c r="I80" i="12"/>
  <c r="G80" i="12" s="1"/>
  <c r="I79" i="12"/>
  <c r="G79" i="12" s="1"/>
  <c r="T78" i="12"/>
  <c r="S78" i="12"/>
  <c r="R78" i="12"/>
  <c r="Q78" i="12"/>
  <c r="P78" i="12"/>
  <c r="O78" i="12"/>
  <c r="N78" i="12"/>
  <c r="M78" i="12"/>
  <c r="K78" i="12"/>
  <c r="J78" i="12"/>
  <c r="H78" i="12"/>
  <c r="I77" i="12"/>
  <c r="G77" i="12" s="1"/>
  <c r="I76" i="12"/>
  <c r="G76" i="12"/>
  <c r="I75" i="12"/>
  <c r="G75" i="12" s="1"/>
  <c r="I74" i="12"/>
  <c r="G74" i="12" s="1"/>
  <c r="T73" i="12"/>
  <c r="S73" i="12"/>
  <c r="R73" i="12"/>
  <c r="Q73" i="12"/>
  <c r="P73" i="12"/>
  <c r="O73" i="12"/>
  <c r="O72" i="12" s="1"/>
  <c r="O59" i="12" s="1"/>
  <c r="N73" i="12"/>
  <c r="M73" i="12"/>
  <c r="K73" i="12"/>
  <c r="J73" i="12"/>
  <c r="H73" i="12"/>
  <c r="Q72" i="12"/>
  <c r="L72" i="12"/>
  <c r="L59" i="12" s="1"/>
  <c r="I71" i="12"/>
  <c r="G71" i="12" s="1"/>
  <c r="I70" i="12"/>
  <c r="G70" i="12" s="1"/>
  <c r="I68" i="12"/>
  <c r="G68" i="12" s="1"/>
  <c r="I67" i="12"/>
  <c r="G67" i="12" s="1"/>
  <c r="I66" i="12"/>
  <c r="G66" i="12" s="1"/>
  <c r="T65" i="12"/>
  <c r="I65" i="12" s="1"/>
  <c r="I64" i="12"/>
  <c r="G64" i="12" s="1"/>
  <c r="I63" i="12"/>
  <c r="G63" i="12" s="1"/>
  <c r="I62" i="12"/>
  <c r="G62" i="12" s="1"/>
  <c r="I61" i="12"/>
  <c r="G61" i="12" s="1"/>
  <c r="S60" i="12"/>
  <c r="R60" i="12"/>
  <c r="Q60" i="12"/>
  <c r="Q59" i="12" s="1"/>
  <c r="P60" i="12"/>
  <c r="O60" i="12"/>
  <c r="N60" i="12"/>
  <c r="M60" i="12"/>
  <c r="M59" i="12" s="1"/>
  <c r="K60" i="12"/>
  <c r="J60" i="12"/>
  <c r="H60" i="12"/>
  <c r="I58" i="12"/>
  <c r="G58" i="12" s="1"/>
  <c r="I57" i="12"/>
  <c r="G57" i="12" s="1"/>
  <c r="I56" i="12"/>
  <c r="G56" i="12" s="1"/>
  <c r="T55" i="12"/>
  <c r="S55" i="12"/>
  <c r="R55" i="12"/>
  <c r="Q55" i="12"/>
  <c r="P55" i="12"/>
  <c r="O55" i="12"/>
  <c r="N55" i="12"/>
  <c r="M55" i="12"/>
  <c r="K55" i="12"/>
  <c r="J55" i="12"/>
  <c r="H55" i="12"/>
  <c r="I54" i="12"/>
  <c r="G54" i="12" s="1"/>
  <c r="I53" i="12"/>
  <c r="G53" i="12" s="1"/>
  <c r="I52" i="12"/>
  <c r="G52" i="12" s="1"/>
  <c r="T51" i="12"/>
  <c r="I51" i="12" s="1"/>
  <c r="G51" i="12" s="1"/>
  <c r="I50" i="12"/>
  <c r="I49" i="12"/>
  <c r="G49" i="12" s="1"/>
  <c r="I48" i="12"/>
  <c r="G48" i="12" s="1"/>
  <c r="T47" i="12"/>
  <c r="S47" i="12"/>
  <c r="R47" i="12"/>
  <c r="Q47" i="12"/>
  <c r="P47" i="12"/>
  <c r="O47" i="12"/>
  <c r="N47" i="12"/>
  <c r="M47" i="12"/>
  <c r="K47" i="12"/>
  <c r="J47" i="12"/>
  <c r="H47" i="12"/>
  <c r="I46" i="12"/>
  <c r="G46" i="12" s="1"/>
  <c r="I45" i="12"/>
  <c r="G45" i="12" s="1"/>
  <c r="I44" i="12"/>
  <c r="G44" i="12" s="1"/>
  <c r="T43" i="12"/>
  <c r="S43" i="12"/>
  <c r="R43" i="12"/>
  <c r="Q43" i="12"/>
  <c r="P43" i="12"/>
  <c r="O43" i="12"/>
  <c r="N43" i="12"/>
  <c r="M43" i="12"/>
  <c r="K43" i="12"/>
  <c r="J43" i="12"/>
  <c r="H43" i="12"/>
  <c r="H32" i="12" s="1"/>
  <c r="I42" i="12"/>
  <c r="G42" i="12" s="1"/>
  <c r="I41" i="12"/>
  <c r="G41" i="12" s="1"/>
  <c r="I40" i="12"/>
  <c r="G40" i="12" s="1"/>
  <c r="I39" i="12"/>
  <c r="G39" i="12" s="1"/>
  <c r="I38" i="12"/>
  <c r="G38" i="12" s="1"/>
  <c r="I37" i="12"/>
  <c r="G37" i="12" s="1"/>
  <c r="I36" i="12"/>
  <c r="G36" i="12" s="1"/>
  <c r="I35" i="12"/>
  <c r="G35" i="12" s="1"/>
  <c r="I34" i="12"/>
  <c r="G34" i="12" s="1"/>
  <c r="T33" i="12"/>
  <c r="S33" i="12"/>
  <c r="S32" i="12" s="1"/>
  <c r="R33" i="12"/>
  <c r="Q33" i="12"/>
  <c r="P33" i="12"/>
  <c r="P32" i="12" s="1"/>
  <c r="O33" i="12"/>
  <c r="O32" i="12" s="1"/>
  <c r="N33" i="12"/>
  <c r="M33" i="12"/>
  <c r="L33" i="12"/>
  <c r="K33" i="12"/>
  <c r="K32" i="12" s="1"/>
  <c r="J33" i="12"/>
  <c r="H33" i="12"/>
  <c r="T32" i="12"/>
  <c r="Q32" i="12"/>
  <c r="M32" i="12"/>
  <c r="J32" i="12"/>
  <c r="O21" i="12"/>
  <c r="L21" i="12"/>
  <c r="H21" i="12"/>
  <c r="F21" i="12"/>
  <c r="E21" i="12"/>
  <c r="D21" i="12"/>
  <c r="B21" i="12"/>
  <c r="R19" i="12"/>
  <c r="R18" i="12"/>
  <c r="R17" i="12"/>
  <c r="I73" i="9" l="1"/>
  <c r="R59" i="12"/>
  <c r="R96" i="12"/>
  <c r="R31" i="12" s="1"/>
  <c r="O96" i="12"/>
  <c r="O31" i="12" s="1"/>
  <c r="S96" i="12"/>
  <c r="S31" i="12" s="1"/>
  <c r="N32" i="12"/>
  <c r="R32" i="12"/>
  <c r="K59" i="12"/>
  <c r="I73" i="12"/>
  <c r="K72" i="12"/>
  <c r="P72" i="12"/>
  <c r="P59" i="12" s="1"/>
  <c r="T72" i="12"/>
  <c r="U100" i="12"/>
  <c r="U101" i="12"/>
  <c r="I59" i="9"/>
  <c r="I97" i="9" s="1"/>
  <c r="G73" i="9"/>
  <c r="G59" i="9" s="1"/>
  <c r="G97" i="9" s="1"/>
  <c r="J72" i="12"/>
  <c r="M96" i="12"/>
  <c r="M31" i="12" s="1"/>
  <c r="I33" i="12"/>
  <c r="I43" i="12"/>
  <c r="G55" i="12"/>
  <c r="T60" i="12"/>
  <c r="I90" i="12"/>
  <c r="I55" i="12"/>
  <c r="J59" i="12"/>
  <c r="H72" i="12"/>
  <c r="H59" i="12" s="1"/>
  <c r="H96" i="12" s="1"/>
  <c r="G85" i="12"/>
  <c r="K96" i="12"/>
  <c r="G33" i="12"/>
  <c r="G90" i="12"/>
  <c r="I93" i="12"/>
  <c r="R21" i="12"/>
  <c r="J96" i="12"/>
  <c r="S72" i="12"/>
  <c r="I85" i="12"/>
  <c r="S59" i="12"/>
  <c r="I78" i="12"/>
  <c r="I60" i="12"/>
  <c r="G65" i="12"/>
  <c r="G60" i="12" s="1"/>
  <c r="G43" i="12"/>
  <c r="G32" i="12" s="1"/>
  <c r="I47" i="12"/>
  <c r="G50" i="12"/>
  <c r="G47" i="12" s="1"/>
  <c r="G73" i="12"/>
  <c r="G78" i="12"/>
  <c r="G93" i="12"/>
  <c r="T99" i="12"/>
  <c r="T96" i="12" s="1"/>
  <c r="T31" i="12" s="1"/>
  <c r="T59" i="12" l="1"/>
  <c r="I32" i="12"/>
  <c r="I72" i="12"/>
  <c r="I59" i="12"/>
  <c r="I96" i="12" s="1"/>
  <c r="G72" i="12"/>
  <c r="G59" i="12" s="1"/>
  <c r="G96" i="12" s="1"/>
</calcChain>
</file>

<file path=xl/sharedStrings.xml><?xml version="1.0" encoding="utf-8"?>
<sst xmlns="http://schemas.openxmlformats.org/spreadsheetml/2006/main" count="544" uniqueCount="232">
  <si>
    <t xml:space="preserve">Обучение по дисциплинам и междисциплинарным курсам </t>
  </si>
  <si>
    <t xml:space="preserve">Учебная практика </t>
  </si>
  <si>
    <t xml:space="preserve">Производственная практика </t>
  </si>
  <si>
    <t xml:space="preserve">Промежуточная аттестация </t>
  </si>
  <si>
    <t xml:space="preserve">Каникулы </t>
  </si>
  <si>
    <t xml:space="preserve">Всего </t>
  </si>
  <si>
    <t>курсовых работ (проектов)</t>
  </si>
  <si>
    <t>Физическая культура</t>
  </si>
  <si>
    <t>Основы безопасности жизнедеятельности</t>
  </si>
  <si>
    <t>дисциплин и МДК</t>
  </si>
  <si>
    <t>учебной практики</t>
  </si>
  <si>
    <t>экзаменов</t>
  </si>
  <si>
    <t>2. План учебного процесса</t>
  </si>
  <si>
    <t>Индекс</t>
  </si>
  <si>
    <t>Формы промежуточной аттестации</t>
  </si>
  <si>
    <t>Учебная нагрузка обучающихся (час.)</t>
  </si>
  <si>
    <t>всего занятий</t>
  </si>
  <si>
    <t>1 семестр</t>
  </si>
  <si>
    <t>2 семестр</t>
  </si>
  <si>
    <t>3 семестр</t>
  </si>
  <si>
    <t>4 семестр</t>
  </si>
  <si>
    <t>5 семестр</t>
  </si>
  <si>
    <t>6 семестр</t>
  </si>
  <si>
    <t>Иностранный язык</t>
  </si>
  <si>
    <t>Математика</t>
  </si>
  <si>
    <t>История</t>
  </si>
  <si>
    <t>ОГСЭ.00</t>
  </si>
  <si>
    <t xml:space="preserve">Общий гуманитарный и социально-экономический цикл </t>
  </si>
  <si>
    <t>ОГСЭ.01</t>
  </si>
  <si>
    <t>Основы философии</t>
  </si>
  <si>
    <t>ОГСЭ.02</t>
  </si>
  <si>
    <t>ОГСЭ.03</t>
  </si>
  <si>
    <t>ЕН.00</t>
  </si>
  <si>
    <t xml:space="preserve">Математический и общий естественнонаучный цикл </t>
  </si>
  <si>
    <t>ЕН.01</t>
  </si>
  <si>
    <t>ЕН.02</t>
  </si>
  <si>
    <t>ЕН.03</t>
  </si>
  <si>
    <t xml:space="preserve">Экологические основы природопользования </t>
  </si>
  <si>
    <t>П.00</t>
  </si>
  <si>
    <t>Профессиональный цикл</t>
  </si>
  <si>
    <t>ОП.00</t>
  </si>
  <si>
    <t>Общепрофессиональные дисциплины</t>
  </si>
  <si>
    <t>ОП.01</t>
  </si>
  <si>
    <t>ОП.02</t>
  </si>
  <si>
    <t>Экономика организации</t>
  </si>
  <si>
    <t>ОП.03</t>
  </si>
  <si>
    <t>ОП.04</t>
  </si>
  <si>
    <t>ОП.05</t>
  </si>
  <si>
    <t>Безопасность жизнедеятельности</t>
  </si>
  <si>
    <t>ПМ.00</t>
  </si>
  <si>
    <t>Профессиональные модули</t>
  </si>
  <si>
    <t>ПМ.01</t>
  </si>
  <si>
    <t>Эк</t>
  </si>
  <si>
    <t>МДК.01.01</t>
  </si>
  <si>
    <t>МДК.01.02</t>
  </si>
  <si>
    <t>Учебная практика</t>
  </si>
  <si>
    <t>ПМ.02</t>
  </si>
  <si>
    <t>МДК.02.01</t>
  </si>
  <si>
    <t>МДК.02.02</t>
  </si>
  <si>
    <t>МДК.02.03</t>
  </si>
  <si>
    <t>МДК.02.04</t>
  </si>
  <si>
    <t>Всего</t>
  </si>
  <si>
    <t>зачетов</t>
  </si>
  <si>
    <t xml:space="preserve">                                                              </t>
  </si>
  <si>
    <t>Рисунок с основами перспективы</t>
  </si>
  <si>
    <t>Живопись с основами цветоведения</t>
  </si>
  <si>
    <t>История изобразительного искусства</t>
  </si>
  <si>
    <t>Разработка и создание дизайна рекламной продукции</t>
  </si>
  <si>
    <t>Художественное проектирование рекламного продукта</t>
  </si>
  <si>
    <t>Разработка творческой концепции рекламного продукта</t>
  </si>
  <si>
    <t>Производство рекламной продукции</t>
  </si>
  <si>
    <t>Выполнение рекламных проектов в материале</t>
  </si>
  <si>
    <t>Проектная компьютерная графика и мультимедиа</t>
  </si>
  <si>
    <t>Техника и технологии рекламной фотографии</t>
  </si>
  <si>
    <t>Техника и технологии рекламного видео</t>
  </si>
  <si>
    <t>ПМ. 03</t>
  </si>
  <si>
    <t>Маркетинг в рекламе</t>
  </si>
  <si>
    <t>Правовое обеспечение рекламной деятельности</t>
  </si>
  <si>
    <t>Менеджмент и экономические основы рекламной деятельности</t>
  </si>
  <si>
    <t>7 семестр</t>
  </si>
  <si>
    <t>8 семестр</t>
  </si>
  <si>
    <t>МДК 03.01</t>
  </si>
  <si>
    <t>МДК 03.02</t>
  </si>
  <si>
    <t>Производственная практика</t>
  </si>
  <si>
    <t>ПМ 04</t>
  </si>
  <si>
    <t>МДК 04.01</t>
  </si>
  <si>
    <t>-,-,-,-,-,-,-,ДЗ</t>
  </si>
  <si>
    <t>-,-,-,-,ДЗ,-,-,-</t>
  </si>
  <si>
    <t>-,-,-,-,-,ДЗ,-,-</t>
  </si>
  <si>
    <t xml:space="preserve">Нормативный срок обучения: 3 года и 10 месяцев на базе основного общего образования  </t>
  </si>
  <si>
    <t xml:space="preserve">Курс </t>
  </si>
  <si>
    <t xml:space="preserve">по профилю специальности </t>
  </si>
  <si>
    <t xml:space="preserve">преддипломная </t>
  </si>
  <si>
    <t xml:space="preserve"> Всего:</t>
  </si>
  <si>
    <t>Преддипломная практика</t>
  </si>
  <si>
    <t>Государственная итоговая аттестация</t>
  </si>
  <si>
    <t>ППД</t>
  </si>
  <si>
    <t>ГИА</t>
  </si>
  <si>
    <t>Распределение обязательной нагрузки по курсам и семестрам  (час. в семестр)</t>
  </si>
  <si>
    <t>лаб. и практ. занятий</t>
  </si>
  <si>
    <t>4 нед</t>
  </si>
  <si>
    <t>6 нед</t>
  </si>
  <si>
    <t>0</t>
  </si>
  <si>
    <t>I</t>
  </si>
  <si>
    <t>II</t>
  </si>
  <si>
    <t>III</t>
  </si>
  <si>
    <t>IV</t>
  </si>
  <si>
    <t>преддипломной практики</t>
  </si>
  <si>
    <t>производственной практики</t>
  </si>
  <si>
    <t>дифференцированных зачетов</t>
  </si>
  <si>
    <t>ПП.04</t>
  </si>
  <si>
    <t>ПП.03</t>
  </si>
  <si>
    <t>УП.03</t>
  </si>
  <si>
    <t>УП.02</t>
  </si>
  <si>
    <t>ПП.02</t>
  </si>
  <si>
    <t>ПП.01</t>
  </si>
  <si>
    <t>УП.01</t>
  </si>
  <si>
    <t>5</t>
  </si>
  <si>
    <t>Маркетинговое и правовое обеспечение реализации рекламного продукта</t>
  </si>
  <si>
    <t>Информатика</t>
  </si>
  <si>
    <t>Организация и управление процессом изготовления  рекламного продукта</t>
  </si>
  <si>
    <t>ПМ.05</t>
  </si>
  <si>
    <t>МДК 05.01</t>
  </si>
  <si>
    <t>ПП. 05</t>
  </si>
  <si>
    <t>-,-,-,-,-, Д3,-,-</t>
  </si>
  <si>
    <t>Русский язык и культура речи</t>
  </si>
  <si>
    <t>Психология общения</t>
  </si>
  <si>
    <t>ОГСЭ.04</t>
  </si>
  <si>
    <t>ОГСЭ.05</t>
  </si>
  <si>
    <t>ОГСЭ.06</t>
  </si>
  <si>
    <t>-,-,-, Э,-,-,-,-</t>
  </si>
  <si>
    <t>-,-,-,ДЗ,-,-,ДЗ,-</t>
  </si>
  <si>
    <t>-,-,З,З,З,З,З,ДЗ</t>
  </si>
  <si>
    <t>-,-,ДЗ,-,Э,-,-,-</t>
  </si>
  <si>
    <t>-,-,-,ДЗ,-,-,Э,-</t>
  </si>
  <si>
    <t>УЧЕБНЫЙ ПЛАН</t>
  </si>
  <si>
    <t>по программе базовой подготовки</t>
  </si>
  <si>
    <r>
      <t xml:space="preserve">Форма обучения: </t>
    </r>
    <r>
      <rPr>
        <b/>
        <i/>
        <sz val="14"/>
        <rFont val="Times New Roman"/>
        <family val="1"/>
        <charset val="204"/>
      </rPr>
      <t xml:space="preserve">очная </t>
    </r>
  </si>
  <si>
    <t>Утверждено</t>
  </si>
  <si>
    <r>
      <t xml:space="preserve">по специальности </t>
    </r>
    <r>
      <rPr>
        <b/>
        <sz val="14"/>
        <rFont val="Times New Roman"/>
        <family val="1"/>
        <charset val="204"/>
      </rPr>
      <t>42.02.01 Реклама</t>
    </r>
  </si>
  <si>
    <r>
      <t xml:space="preserve">Квалификация: </t>
    </r>
    <r>
      <rPr>
        <b/>
        <i/>
        <sz val="14"/>
        <rFont val="Times New Roman"/>
        <family val="1"/>
        <charset val="204"/>
      </rPr>
      <t xml:space="preserve"> специалист по рекламе</t>
    </r>
  </si>
  <si>
    <r>
      <t xml:space="preserve">Профиль получаемого профессионального образования: </t>
    </r>
    <r>
      <rPr>
        <b/>
        <i/>
        <sz val="14"/>
        <rFont val="Times New Roman"/>
        <family val="1"/>
        <charset val="204"/>
      </rPr>
      <t>социально-экономический</t>
    </r>
  </si>
  <si>
    <t>1. Сводные данные по бюджету времени (в неделях)</t>
  </si>
  <si>
    <t>Наименование циклов, разделов,  дисциплин, профессиональных модулей, МДК, практик</t>
  </si>
  <si>
    <t>максимальная</t>
  </si>
  <si>
    <t>самостоятельная  работа</t>
  </si>
  <si>
    <t>обязательная аудиторная</t>
  </si>
  <si>
    <t>1 курс</t>
  </si>
  <si>
    <t>2 курс</t>
  </si>
  <si>
    <t>3 курс</t>
  </si>
  <si>
    <t>4 курс</t>
  </si>
  <si>
    <t>в т.ч.</t>
  </si>
  <si>
    <t>Кол-во недель</t>
  </si>
  <si>
    <t>Недельная нагрузка</t>
  </si>
  <si>
    <t>-,ДЗ,-,-,-,-,-,-</t>
  </si>
  <si>
    <t>-,Э,-,-,-,-,-,-</t>
  </si>
  <si>
    <t>Способы поиска работы, трудоустройства</t>
  </si>
  <si>
    <t>Основы предпринимательства, открытие собственного дела</t>
  </si>
  <si>
    <t>Обществознание</t>
  </si>
  <si>
    <t xml:space="preserve">Экономика </t>
  </si>
  <si>
    <t>-,-,-,ДЗ,-,Э,-,-</t>
  </si>
  <si>
    <t>-,-,-,-,-,-,ДЗ,-</t>
  </si>
  <si>
    <t>Выполнение работ по профессии 20032 Агент Рекламный</t>
  </si>
  <si>
    <t>Технология работ по профессии  "Агент рекламный"</t>
  </si>
  <si>
    <r>
      <t xml:space="preserve">Консультации  4 часа на одного обучающегося на каждый учебный год                         
</t>
    </r>
    <r>
      <rPr>
        <b/>
        <sz val="12"/>
        <rFont val="Times New Roman"/>
        <family val="1"/>
        <charset val="204"/>
      </rPr>
      <t>Государственная итоговая аттестация
1. Программа базовой подготовки</t>
    </r>
    <r>
      <rPr>
        <sz val="12"/>
        <rFont val="Times New Roman"/>
        <family val="1"/>
        <charset val="204"/>
      </rPr>
      <t xml:space="preserve">
1.1. Дипломная работа
Выполнение дипломной работы с 18 мая по 14 июня (всего 4 недели)
Защита дипломной работы с15 июня по 28 июня (всего 2 недели)
</t>
    </r>
  </si>
  <si>
    <t>Мировая художественная культура</t>
  </si>
  <si>
    <t>-,-,-,З,ДЗ,-,-,-</t>
  </si>
  <si>
    <t>ОГСЭ.07</t>
  </si>
  <si>
    <t>-,-,-,-,Э,-,-,-</t>
  </si>
  <si>
    <t>-,-,ДЗ,-,-,-,-,-</t>
  </si>
  <si>
    <t>Астрономия</t>
  </si>
  <si>
    <t xml:space="preserve"> Русский язык</t>
  </si>
  <si>
    <t>Литература</t>
  </si>
  <si>
    <t>ОП.06</t>
  </si>
  <si>
    <t>Директор ГБПОУ "МПК"</t>
  </si>
  <si>
    <t>Родная литература</t>
  </si>
  <si>
    <t>государственного бюджетного профессионального образовательного учреждения "Магнитогорский педагогический колледж"</t>
  </si>
  <si>
    <t>образовательной программы среднего профессионального образования</t>
  </si>
  <si>
    <t>Информатика/Адаптивные информационные и коммуникационные технологии</t>
  </si>
  <si>
    <t>Приказом ГБПОУ "МПК"</t>
  </si>
  <si>
    <t>№_____от __________2021 г.</t>
  </si>
  <si>
    <t>ДЗ,ДЗ,-,-,-,-,-,-</t>
  </si>
  <si>
    <t>ОП.07</t>
  </si>
  <si>
    <t>Работа с текстом</t>
  </si>
  <si>
    <t>ОП.08</t>
  </si>
  <si>
    <t>Коммуникативный практикум</t>
  </si>
  <si>
    <t xml:space="preserve">Основы учебно-исследовательской деятельности </t>
  </si>
  <si>
    <t>-,-,-,ДЗ,-,-,-,-</t>
  </si>
  <si>
    <t>Интернет-маркетинг</t>
  </si>
  <si>
    <t>0/1/2</t>
  </si>
  <si>
    <t>__________ О.Ю.Леушканова</t>
  </si>
  <si>
    <t>Общеобразовательный цикл</t>
  </si>
  <si>
    <t>ОБП.00</t>
  </si>
  <si>
    <t>Общеобразовательные базовые предметы</t>
  </si>
  <si>
    <t>ОБП.01</t>
  </si>
  <si>
    <t>ОБП.02</t>
  </si>
  <si>
    <t>ОБП.03</t>
  </si>
  <si>
    <t>ОБП.04</t>
  </si>
  <si>
    <t>ОБП.05</t>
  </si>
  <si>
    <t>ОБП.06</t>
  </si>
  <si>
    <t>ОБП.07</t>
  </si>
  <si>
    <t>ОБП.08</t>
  </si>
  <si>
    <t>ОПБ.09</t>
  </si>
  <si>
    <t>ОПП</t>
  </si>
  <si>
    <t>Общеобразовательные профильные предметы</t>
  </si>
  <si>
    <t>ОПП.10</t>
  </si>
  <si>
    <t>ОПП.11</t>
  </si>
  <si>
    <t>ОПП.12</t>
  </si>
  <si>
    <t>ОП.09</t>
  </si>
  <si>
    <t>ОП.10</t>
  </si>
  <si>
    <t>-,ДЗ1,-,-,-,-,-,-</t>
  </si>
  <si>
    <t>В т.ч. часы практической подготовки</t>
  </si>
  <si>
    <t>0/9/3</t>
  </si>
  <si>
    <t>Физическая культура/Адаптивная физическая культура</t>
  </si>
  <si>
    <t>О.00</t>
  </si>
  <si>
    <t>ОП.11</t>
  </si>
  <si>
    <t>-,-,-,-,-,-,-,Э1</t>
  </si>
  <si>
    <t>-,-,-,-,З,-,-, Э</t>
  </si>
  <si>
    <t>7/5/2</t>
  </si>
  <si>
    <t>-,-,-,-,-,Э,-,-</t>
  </si>
  <si>
    <t>-,-,-,Э,-,-,-,-</t>
  </si>
  <si>
    <t>-,-,-,-,-,-,-,ДЗ2</t>
  </si>
  <si>
    <t>0/5/3</t>
  </si>
  <si>
    <t>-,-,-,-,-,ДЗ3,-,-</t>
  </si>
  <si>
    <t>-,-,-,-,-,-,-,ДЗ4</t>
  </si>
  <si>
    <t>-,-,-,-,-,-,-,ДЗ5</t>
  </si>
  <si>
    <t>-,-,-,-,-,ДЗ6,-,-</t>
  </si>
  <si>
    <t>7/36/19</t>
  </si>
  <si>
    <t>0/16/9</t>
  </si>
  <si>
    <t>0/21/10</t>
  </si>
  <si>
    <t>ОП.12</t>
  </si>
  <si>
    <t>Финансовая грамотность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</si>
</sst>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9" x14ac:knownFonts="1">
    <font>
      <sz val="10"/>
      <name val="Arial Cyr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2"/>
      <color indexed="10"/>
      <name val="Times New Roman"/>
      <family val="1"/>
      <charset val="204"/>
    </font>
    <font>
      <sz val="12"/>
      <color indexed="10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b/>
      <i/>
      <sz val="10"/>
      <name val="Arial Cyr"/>
      <charset val="204"/>
    </font>
    <font>
      <sz val="12"/>
      <name val="Arial Cyr"/>
      <charset val="204"/>
    </font>
    <font>
      <b/>
      <sz val="12"/>
      <color indexed="8"/>
      <name val="Times New Roman"/>
      <family val="1"/>
      <charset val="204"/>
    </font>
    <font>
      <b/>
      <sz val="12"/>
      <color indexed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i/>
      <sz val="10"/>
      <color indexed="9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sz val="13.5"/>
      <name val="Times New Roman"/>
      <family val="1"/>
      <charset val="204"/>
    </font>
    <font>
      <sz val="13.5"/>
      <name val="Arial"/>
      <family val="2"/>
      <charset val="204"/>
    </font>
    <font>
      <sz val="14"/>
      <name val="Times New Roman"/>
      <family val="1"/>
      <charset val="204"/>
    </font>
    <font>
      <sz val="14"/>
      <name val="Arial"/>
      <family val="2"/>
      <charset val="204"/>
    </font>
    <font>
      <sz val="12.5"/>
      <name val="Times New Roman"/>
      <family val="1"/>
      <charset val="204"/>
    </font>
    <font>
      <sz val="12.5"/>
      <name val="Arial"/>
      <family val="2"/>
      <charset val="204"/>
    </font>
    <font>
      <b/>
      <i/>
      <sz val="14"/>
      <name val="Times New Roman"/>
      <family val="1"/>
      <charset val="204"/>
    </font>
    <font>
      <b/>
      <sz val="10"/>
      <name val="Arial"/>
      <family val="2"/>
      <charset val="204"/>
    </font>
    <font>
      <i/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b/>
      <i/>
      <sz val="10"/>
      <color theme="0"/>
      <name val="Times New Roman"/>
      <family val="1"/>
      <charset val="204"/>
    </font>
    <font>
      <sz val="12"/>
      <color rgb="FFFF0000"/>
      <name val="Arial"/>
      <family val="2"/>
      <charset val="204"/>
    </font>
    <font>
      <b/>
      <sz val="12"/>
      <color rgb="FFFF0000"/>
      <name val="Times New Roman"/>
      <family val="1"/>
      <charset val="204"/>
    </font>
    <font>
      <sz val="10"/>
      <color rgb="FFFF0000"/>
      <name val="Arial Cyr"/>
      <charset val="204"/>
    </font>
    <font>
      <vertAlign val="superscript"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Arial"/>
      <family val="2"/>
      <charset val="204"/>
    </font>
    <font>
      <sz val="10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9">
    <xf numFmtId="0" fontId="0" fillId="0" borderId="0" xfId="0"/>
    <xf numFmtId="0" fontId="6" fillId="0" borderId="0" xfId="0" applyFont="1" applyFill="1" applyBorder="1" applyAlignment="1">
      <alignment horizontal="justify" vertical="top" wrapText="1"/>
    </xf>
    <xf numFmtId="0" fontId="6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center" vertical="top" wrapText="1"/>
    </xf>
    <xf numFmtId="0" fontId="5" fillId="0" borderId="0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justify" vertical="top" wrapText="1"/>
    </xf>
    <xf numFmtId="0" fontId="1" fillId="0" borderId="1" xfId="0" applyFont="1" applyFill="1" applyBorder="1" applyAlignment="1">
      <alignment horizontal="justify" vertical="top" wrapText="1"/>
    </xf>
    <xf numFmtId="0" fontId="4" fillId="0" borderId="1" xfId="0" applyFont="1" applyFill="1" applyBorder="1" applyAlignment="1">
      <alignment horizontal="justify" vertical="top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justify" vertical="top" wrapText="1"/>
    </xf>
    <xf numFmtId="0" fontId="2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justify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/>
    <xf numFmtId="0" fontId="10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top" wrapText="1"/>
    </xf>
    <xf numFmtId="0" fontId="5" fillId="0" borderId="0" xfId="0" applyFont="1" applyFill="1"/>
    <xf numFmtId="0" fontId="6" fillId="0" borderId="0" xfId="0" applyFont="1" applyFill="1"/>
    <xf numFmtId="0" fontId="8" fillId="0" borderId="0" xfId="0" applyFont="1" applyFill="1" applyAlignment="1">
      <alignment horizontal="left"/>
    </xf>
    <xf numFmtId="0" fontId="9" fillId="0" borderId="0" xfId="0" applyFont="1" applyFill="1" applyAlignment="1">
      <alignment wrapText="1"/>
    </xf>
    <xf numFmtId="0" fontId="9" fillId="0" borderId="0" xfId="0" applyFont="1" applyFill="1" applyAlignment="1">
      <alignment horizontal="center" vertical="center" wrapText="1"/>
    </xf>
    <xf numFmtId="1" fontId="15" fillId="0" borderId="1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/>
    <xf numFmtId="0" fontId="5" fillId="0" borderId="1" xfId="0" applyFont="1" applyFill="1" applyBorder="1" applyAlignment="1">
      <alignment horizontal="justify" vertical="center" wrapText="1"/>
    </xf>
    <xf numFmtId="0" fontId="5" fillId="0" borderId="0" xfId="0" applyFont="1" applyFill="1" applyAlignment="1">
      <alignment vertical="center"/>
    </xf>
    <xf numFmtId="0" fontId="4" fillId="0" borderId="3" xfId="0" applyFont="1" applyFill="1" applyBorder="1" applyAlignment="1">
      <alignment horizontal="justify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1" fontId="17" fillId="0" borderId="1" xfId="0" applyNumberFormat="1" applyFont="1" applyFill="1" applyBorder="1" applyAlignment="1">
      <alignment horizontal="center" vertical="center" wrapText="1"/>
    </xf>
    <xf numFmtId="1" fontId="1" fillId="0" borderId="2" xfId="0" applyNumberFormat="1" applyFont="1" applyFill="1" applyBorder="1" applyAlignment="1">
      <alignment horizontal="center" vertical="center" wrapText="1"/>
    </xf>
    <xf numFmtId="1" fontId="3" fillId="0" borderId="2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/>
    <xf numFmtId="0" fontId="2" fillId="0" borderId="4" xfId="0" applyFont="1" applyBorder="1"/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vertical="top" wrapText="1"/>
    </xf>
    <xf numFmtId="0" fontId="6" fillId="0" borderId="0" xfId="0" applyFont="1" applyFill="1" applyAlignment="1">
      <alignment wrapText="1"/>
    </xf>
    <xf numFmtId="0" fontId="6" fillId="0" borderId="0" xfId="0" applyFont="1" applyFill="1" applyAlignment="1">
      <alignment horizontal="left" wrapText="1"/>
    </xf>
    <xf numFmtId="0" fontId="6" fillId="0" borderId="0" xfId="0" applyFont="1" applyFill="1" applyAlignment="1">
      <alignment horizontal="center" vertical="center" wrapText="1"/>
    </xf>
    <xf numFmtId="0" fontId="13" fillId="0" borderId="0" xfId="0" applyFont="1" applyFill="1"/>
    <xf numFmtId="0" fontId="5" fillId="0" borderId="0" xfId="0" applyFont="1" applyFill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/>
    <xf numFmtId="0" fontId="7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Border="1"/>
    <xf numFmtId="0" fontId="5" fillId="0" borderId="0" xfId="0" applyFont="1" applyFill="1" applyBorder="1" applyAlignment="1"/>
    <xf numFmtId="0" fontId="13" fillId="0" borderId="0" xfId="0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/>
    <xf numFmtId="0" fontId="4" fillId="0" borderId="0" xfId="0" applyFont="1" applyFill="1"/>
    <xf numFmtId="0" fontId="4" fillId="0" borderId="0" xfId="0" applyFont="1" applyFill="1" applyBorder="1" applyAlignment="1">
      <alignment horizontal="center" vertical="center" wrapText="1"/>
    </xf>
    <xf numFmtId="1" fontId="14" fillId="0" borderId="1" xfId="0" applyNumberFormat="1" applyFont="1" applyFill="1" applyBorder="1" applyAlignment="1">
      <alignment horizontal="center" vertical="center" wrapText="1"/>
    </xf>
    <xf numFmtId="1" fontId="4" fillId="0" borderId="3" xfId="0" applyNumberFormat="1" applyFont="1" applyFill="1" applyBorder="1" applyAlignment="1">
      <alignment horizontal="center" vertical="center" wrapText="1"/>
    </xf>
    <xf numFmtId="1" fontId="14" fillId="0" borderId="3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justify" vertical="top" wrapText="1"/>
    </xf>
    <xf numFmtId="49" fontId="6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wrapText="1"/>
    </xf>
    <xf numFmtId="49" fontId="9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wrapText="1"/>
    </xf>
    <xf numFmtId="49" fontId="6" fillId="0" borderId="0" xfId="0" applyNumberFormat="1" applyFont="1" applyFill="1" applyAlignment="1">
      <alignment horizontal="center" vertical="center" wrapText="1"/>
    </xf>
    <xf numFmtId="49" fontId="6" fillId="0" borderId="0" xfId="0" applyNumberFormat="1" applyFont="1" applyFill="1" applyAlignment="1">
      <alignment horizontal="center" vertical="center"/>
    </xf>
    <xf numFmtId="0" fontId="22" fillId="0" borderId="0" xfId="0" applyFont="1" applyFill="1"/>
    <xf numFmtId="0" fontId="22" fillId="0" borderId="0" xfId="0" applyFont="1"/>
    <xf numFmtId="49" fontId="1" fillId="0" borderId="2" xfId="0" applyNumberFormat="1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 wrapText="1"/>
    </xf>
    <xf numFmtId="1" fontId="30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justify" vertical="center" wrapText="1"/>
    </xf>
    <xf numFmtId="1" fontId="31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top" wrapText="1"/>
    </xf>
    <xf numFmtId="1" fontId="2" fillId="0" borderId="1" xfId="0" applyNumberFormat="1" applyFont="1" applyFill="1" applyBorder="1" applyAlignment="1">
      <alignment horizontal="center" vertical="top" wrapText="1"/>
    </xf>
    <xf numFmtId="1" fontId="1" fillId="0" borderId="1" xfId="0" applyNumberFormat="1" applyFont="1" applyFill="1" applyBorder="1" applyAlignment="1">
      <alignment horizontal="center" vertical="top" wrapText="1"/>
    </xf>
    <xf numFmtId="1" fontId="2" fillId="0" borderId="1" xfId="0" applyNumberFormat="1" applyFont="1" applyFill="1" applyBorder="1" applyAlignment="1">
      <alignment horizontal="justify" vertical="top" wrapText="1"/>
    </xf>
    <xf numFmtId="1" fontId="3" fillId="0" borderId="1" xfId="0" applyNumberFormat="1" applyFont="1" applyFill="1" applyBorder="1" applyAlignment="1">
      <alignment horizontal="center" vertical="top" wrapText="1"/>
    </xf>
    <xf numFmtId="1" fontId="31" fillId="0" borderId="1" xfId="0" applyNumberFormat="1" applyFont="1" applyFill="1" applyBorder="1" applyAlignment="1">
      <alignment horizontal="center" vertical="top" wrapText="1"/>
    </xf>
    <xf numFmtId="1" fontId="32" fillId="0" borderId="0" xfId="0" applyNumberFormat="1" applyFont="1" applyFill="1" applyAlignment="1">
      <alignment horizontal="center"/>
    </xf>
    <xf numFmtId="0" fontId="33" fillId="0" borderId="0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5" fillId="0" borderId="0" xfId="0" applyFont="1" applyBorder="1"/>
    <xf numFmtId="0" fontId="2" fillId="0" borderId="0" xfId="0" applyFont="1" applyFill="1" applyBorder="1"/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35" fillId="0" borderId="0" xfId="0" applyFont="1"/>
    <xf numFmtId="49" fontId="2" fillId="0" borderId="0" xfId="0" applyNumberFormat="1" applyFont="1" applyFill="1" applyBorder="1" applyAlignment="1">
      <alignment horizontal="center" vertical="top" wrapText="1"/>
    </xf>
    <xf numFmtId="49" fontId="36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left"/>
    </xf>
    <xf numFmtId="0" fontId="37" fillId="0" borderId="0" xfId="0" applyFont="1" applyAlignment="1"/>
    <xf numFmtId="0" fontId="5" fillId="0" borderId="0" xfId="0" applyFont="1" applyAlignment="1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1" fontId="2" fillId="0" borderId="3" xfId="0" applyNumberFormat="1" applyFont="1" applyFill="1" applyBorder="1" applyAlignment="1">
      <alignment horizontal="center" vertical="center" wrapText="1"/>
    </xf>
    <xf numFmtId="1" fontId="29" fillId="0" borderId="2" xfId="0" applyNumberFormat="1" applyFont="1" applyFill="1" applyBorder="1" applyAlignment="1">
      <alignment horizontal="center" vertical="center" wrapText="1"/>
    </xf>
    <xf numFmtId="0" fontId="22" fillId="0" borderId="0" xfId="0" applyFont="1" applyAlignment="1"/>
    <xf numFmtId="0" fontId="23" fillId="0" borderId="0" xfId="0" applyFont="1" applyAlignment="1"/>
    <xf numFmtId="0" fontId="4" fillId="0" borderId="0" xfId="0" applyFont="1" applyFill="1" applyAlignment="1"/>
    <xf numFmtId="0" fontId="4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6" fillId="0" borderId="0" xfId="0" applyFont="1" applyFill="1" applyAlignment="1"/>
    <xf numFmtId="0" fontId="4" fillId="0" borderId="1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textRotation="90" wrapText="1"/>
    </xf>
    <xf numFmtId="0" fontId="1" fillId="0" borderId="2" xfId="0" applyFont="1" applyFill="1" applyBorder="1" applyAlignment="1">
      <alignment horizontal="center" vertical="center" textRotation="90" wrapText="1"/>
    </xf>
    <xf numFmtId="0" fontId="1" fillId="0" borderId="1" xfId="0" applyFont="1" applyFill="1" applyBorder="1" applyAlignment="1">
      <alignment horizontal="center" vertical="center" wrapText="1"/>
    </xf>
    <xf numFmtId="0" fontId="32" fillId="0" borderId="0" xfId="0" applyFont="1" applyFill="1" applyAlignment="1">
      <alignment horizontal="center" vertical="center"/>
    </xf>
    <xf numFmtId="0" fontId="38" fillId="0" borderId="0" xfId="0" applyFont="1" applyFill="1" applyAlignment="1">
      <alignment vertical="center"/>
    </xf>
    <xf numFmtId="0" fontId="4" fillId="0" borderId="0" xfId="0" applyFont="1" applyFill="1" applyAlignment="1"/>
    <xf numFmtId="0" fontId="6" fillId="0" borderId="0" xfId="0" applyFont="1" applyFill="1" applyAlignment="1"/>
    <xf numFmtId="0" fontId="4" fillId="0" borderId="1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textRotation="90" wrapText="1"/>
    </xf>
    <xf numFmtId="0" fontId="1" fillId="0" borderId="2" xfId="0" applyFont="1" applyFill="1" applyBorder="1" applyAlignment="1">
      <alignment horizontal="center" vertical="center" textRotation="90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23" fillId="0" borderId="0" xfId="0" applyFont="1" applyAlignment="1"/>
    <xf numFmtId="0" fontId="22" fillId="0" borderId="0" xfId="0" applyFont="1" applyAlignment="1"/>
    <xf numFmtId="0" fontId="0" fillId="3" borderId="0" xfId="0" applyFill="1"/>
    <xf numFmtId="0" fontId="2" fillId="2" borderId="1" xfId="0" applyFont="1" applyFill="1" applyBorder="1" applyAlignment="1">
      <alignment horizontal="justify" vertical="top" wrapText="1"/>
    </xf>
    <xf numFmtId="49" fontId="2" fillId="2" borderId="2" xfId="0" applyNumberFormat="1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1" fontId="1" fillId="2" borderId="2" xfId="0" applyNumberFormat="1" applyFont="1" applyFill="1" applyBorder="1" applyAlignment="1">
      <alignment horizontal="center" vertical="center" wrapText="1"/>
    </xf>
    <xf numFmtId="1" fontId="2" fillId="2" borderId="2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0" xfId="0" applyFont="1" applyFill="1"/>
    <xf numFmtId="0" fontId="2" fillId="4" borderId="1" xfId="0" applyFont="1" applyFill="1" applyBorder="1" applyAlignment="1">
      <alignment horizontal="justify" vertical="top" wrapText="1"/>
    </xf>
    <xf numFmtId="49" fontId="2" fillId="4" borderId="1" xfId="0" applyNumberFormat="1" applyFont="1" applyFill="1" applyBorder="1" applyAlignment="1">
      <alignment horizontal="center" vertical="center" wrapText="1"/>
    </xf>
    <xf numFmtId="1" fontId="2" fillId="4" borderId="1" xfId="0" applyNumberFormat="1" applyFont="1" applyFill="1" applyBorder="1" applyAlignment="1">
      <alignment horizontal="center" vertical="center" wrapText="1"/>
    </xf>
    <xf numFmtId="1" fontId="1" fillId="4" borderId="2" xfId="0" applyNumberFormat="1" applyFont="1" applyFill="1" applyBorder="1" applyAlignment="1">
      <alignment horizontal="center" vertical="center" wrapText="1"/>
    </xf>
    <xf numFmtId="1" fontId="2" fillId="4" borderId="2" xfId="0" applyNumberFormat="1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wrapText="1"/>
    </xf>
    <xf numFmtId="0" fontId="5" fillId="0" borderId="7" xfId="0" applyFont="1" applyFill="1" applyBorder="1" applyAlignment="1">
      <alignment wrapText="1"/>
    </xf>
    <xf numFmtId="0" fontId="32" fillId="0" borderId="0" xfId="0" applyFont="1" applyFill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2" fillId="0" borderId="6" xfId="0" applyFont="1" applyFill="1" applyBorder="1" applyAlignment="1">
      <alignment horizontal="left" vertical="top" wrapText="1"/>
    </xf>
    <xf numFmtId="0" fontId="2" fillId="0" borderId="8" xfId="0" applyFont="1" applyFill="1" applyBorder="1" applyAlignment="1">
      <alignment wrapText="1"/>
    </xf>
    <xf numFmtId="0" fontId="2" fillId="0" borderId="7" xfId="0" applyFont="1" applyFill="1" applyBorder="1" applyAlignment="1">
      <alignment wrapText="1"/>
    </xf>
    <xf numFmtId="0" fontId="4" fillId="0" borderId="6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vertical="center" wrapText="1"/>
    </xf>
    <xf numFmtId="0" fontId="5" fillId="0" borderId="7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0" fontId="5" fillId="0" borderId="9" xfId="0" applyFont="1" applyFill="1" applyBorder="1" applyAlignment="1">
      <alignment horizontal="left" vertical="top" wrapText="1" readingOrder="1"/>
    </xf>
    <xf numFmtId="0" fontId="5" fillId="0" borderId="10" xfId="0" applyFont="1" applyFill="1" applyBorder="1" applyAlignment="1">
      <alignment wrapText="1" readingOrder="1"/>
    </xf>
    <xf numFmtId="0" fontId="5" fillId="0" borderId="12" xfId="0" applyFont="1" applyFill="1" applyBorder="1" applyAlignment="1">
      <alignment wrapText="1" readingOrder="1"/>
    </xf>
    <xf numFmtId="0" fontId="5" fillId="0" borderId="0" xfId="0" applyFont="1" applyFill="1" applyAlignment="1">
      <alignment wrapText="1" readingOrder="1"/>
    </xf>
    <xf numFmtId="0" fontId="5" fillId="0" borderId="13" xfId="0" applyFont="1" applyFill="1" applyBorder="1" applyAlignment="1">
      <alignment wrapText="1" readingOrder="1"/>
    </xf>
    <xf numFmtId="0" fontId="5" fillId="0" borderId="4" xfId="0" applyFont="1" applyFill="1" applyBorder="1" applyAlignment="1">
      <alignment wrapText="1" readingOrder="1"/>
    </xf>
    <xf numFmtId="0" fontId="4" fillId="0" borderId="3" xfId="0" applyFont="1" applyFill="1" applyBorder="1" applyAlignment="1">
      <alignment horizontal="center" vertical="center" textRotation="90" wrapText="1"/>
    </xf>
    <xf numFmtId="0" fontId="4" fillId="0" borderId="5" xfId="0" applyFont="1" applyFill="1" applyBorder="1" applyAlignment="1">
      <alignment horizontal="center" vertical="center" textRotation="90" wrapText="1"/>
    </xf>
    <xf numFmtId="0" fontId="4" fillId="0" borderId="2" xfId="0" applyFont="1" applyFill="1" applyBorder="1" applyAlignment="1">
      <alignment horizontal="center" vertical="center" textRotation="90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12" fillId="0" borderId="8" xfId="0" applyFont="1" applyFill="1" applyBorder="1" applyAlignment="1">
      <alignment vertical="center" wrapText="1"/>
    </xf>
    <xf numFmtId="0" fontId="12" fillId="0" borderId="7" xfId="0" applyFont="1" applyFill="1" applyBorder="1" applyAlignment="1">
      <alignment vertical="center" wrapText="1"/>
    </xf>
    <xf numFmtId="0" fontId="0" fillId="0" borderId="8" xfId="0" applyFont="1" applyFill="1" applyBorder="1" applyAlignment="1">
      <alignment vertical="center" wrapText="1"/>
    </xf>
    <xf numFmtId="0" fontId="0" fillId="0" borderId="7" xfId="0" applyFont="1" applyFill="1" applyBorder="1" applyAlignment="1">
      <alignment vertical="center" wrapText="1"/>
    </xf>
    <xf numFmtId="0" fontId="3" fillId="0" borderId="6" xfId="0" applyFont="1" applyFill="1" applyBorder="1" applyAlignment="1">
      <alignment horizontal="left" vertical="top" wrapText="1"/>
    </xf>
    <xf numFmtId="0" fontId="4" fillId="0" borderId="6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0" fillId="0" borderId="8" xfId="0" applyFont="1" applyFill="1" applyBorder="1" applyAlignment="1">
      <alignment wrapText="1"/>
    </xf>
    <xf numFmtId="0" fontId="0" fillId="0" borderId="7" xfId="0" applyFont="1" applyFill="1" applyBorder="1" applyAlignment="1">
      <alignment wrapText="1"/>
    </xf>
    <xf numFmtId="0" fontId="3" fillId="0" borderId="6" xfId="0" applyFont="1" applyFill="1" applyBorder="1" applyAlignment="1">
      <alignment horizontal="justify" vertical="center" wrapText="1"/>
    </xf>
    <xf numFmtId="0" fontId="3" fillId="0" borderId="8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2" fillId="0" borderId="6" xfId="0" applyFont="1" applyFill="1" applyBorder="1" applyAlignment="1">
      <alignment horizontal="justify" vertical="top" wrapText="1"/>
    </xf>
    <xf numFmtId="0" fontId="2" fillId="0" borderId="8" xfId="0" applyFont="1" applyBorder="1" applyAlignment="1">
      <alignment horizontal="justify" vertical="top" wrapText="1"/>
    </xf>
    <xf numFmtId="0" fontId="2" fillId="0" borderId="7" xfId="0" applyFont="1" applyBorder="1" applyAlignment="1">
      <alignment horizontal="justify" vertical="top" wrapText="1"/>
    </xf>
    <xf numFmtId="0" fontId="4" fillId="0" borderId="8" xfId="0" applyFont="1" applyFill="1" applyBorder="1" applyAlignment="1">
      <alignment horizontal="left" vertical="top" wrapText="1"/>
    </xf>
    <xf numFmtId="0" fontId="4" fillId="0" borderId="7" xfId="0" applyFont="1" applyFill="1" applyBorder="1" applyAlignment="1">
      <alignment horizontal="left" vertical="top" wrapText="1"/>
    </xf>
    <xf numFmtId="0" fontId="2" fillId="0" borderId="8" xfId="0" applyFont="1" applyFill="1" applyBorder="1" applyAlignment="1">
      <alignment horizontal="justify" vertical="top" wrapText="1"/>
    </xf>
    <xf numFmtId="0" fontId="2" fillId="0" borderId="7" xfId="0" applyFont="1" applyFill="1" applyBorder="1" applyAlignment="1">
      <alignment horizontal="justify" vertical="top" wrapText="1"/>
    </xf>
    <xf numFmtId="0" fontId="28" fillId="0" borderId="6" xfId="0" applyFont="1" applyBorder="1" applyAlignment="1">
      <alignment horizontal="right" vertical="center" wrapText="1"/>
    </xf>
    <xf numFmtId="0" fontId="6" fillId="0" borderId="8" xfId="0" applyFont="1" applyBorder="1" applyAlignment="1">
      <alignment horizontal="right" vertical="center" wrapText="1"/>
    </xf>
    <xf numFmtId="0" fontId="6" fillId="0" borderId="7" xfId="0" applyFont="1" applyBorder="1" applyAlignment="1">
      <alignment horizontal="right" vertical="center" wrapText="1"/>
    </xf>
    <xf numFmtId="0" fontId="4" fillId="0" borderId="6" xfId="0" applyFont="1" applyFill="1" applyBorder="1" applyAlignment="1">
      <alignment horizontal="justify" vertical="center" wrapText="1"/>
    </xf>
    <xf numFmtId="0" fontId="4" fillId="0" borderId="8" xfId="0" applyFont="1" applyBorder="1" applyAlignment="1">
      <alignment horizontal="justify" vertical="center" wrapText="1"/>
    </xf>
    <xf numFmtId="0" fontId="4" fillId="0" borderId="7" xfId="0" applyFont="1" applyBorder="1" applyAlignment="1">
      <alignment horizontal="justify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27" fillId="0" borderId="2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textRotation="90" wrapText="1"/>
    </xf>
    <xf numFmtId="0" fontId="1" fillId="0" borderId="6" xfId="0" applyFont="1" applyFill="1" applyBorder="1" applyAlignment="1">
      <alignment horizontal="center" vertical="center" wrapText="1"/>
    </xf>
    <xf numFmtId="0" fontId="27" fillId="0" borderId="7" xfId="0" applyFont="1" applyBorder="1" applyAlignment="1">
      <alignment horizontal="center" vertical="center" wrapText="1"/>
    </xf>
    <xf numFmtId="0" fontId="4" fillId="0" borderId="0" xfId="0" applyFont="1" applyFill="1" applyAlignment="1"/>
    <xf numFmtId="0" fontId="6" fillId="0" borderId="0" xfId="0" applyFont="1" applyFill="1" applyAlignment="1"/>
    <xf numFmtId="0" fontId="4" fillId="0" borderId="9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textRotation="90" wrapText="1"/>
    </xf>
    <xf numFmtId="49" fontId="4" fillId="0" borderId="5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textRotation="90" wrapText="1"/>
    </xf>
    <xf numFmtId="0" fontId="1" fillId="0" borderId="5" xfId="0" applyFont="1" applyFill="1" applyBorder="1" applyAlignment="1">
      <alignment horizontal="center" vertical="center" textRotation="90" wrapText="1"/>
    </xf>
    <xf numFmtId="0" fontId="1" fillId="0" borderId="2" xfId="0" applyFont="1" applyFill="1" applyBorder="1" applyAlignment="1">
      <alignment horizontal="center" vertical="center" textRotation="90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6" xfId="0" applyNumberFormat="1" applyFont="1" applyFill="1" applyBorder="1" applyAlignment="1">
      <alignment horizontal="center" vertical="center"/>
    </xf>
    <xf numFmtId="49" fontId="5" fillId="0" borderId="7" xfId="0" applyNumberFormat="1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13" fillId="0" borderId="7" xfId="0" applyFont="1" applyBorder="1" applyAlignment="1">
      <alignment horizontal="center" vertical="center" wrapText="1"/>
    </xf>
    <xf numFmtId="49" fontId="4" fillId="0" borderId="6" xfId="0" applyNumberFormat="1" applyFont="1" applyFill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49" fontId="4" fillId="0" borderId="7" xfId="0" applyNumberFormat="1" applyFont="1" applyFill="1" applyBorder="1" applyAlignment="1">
      <alignment horizontal="center" vertical="center" wrapText="1"/>
    </xf>
    <xf numFmtId="49" fontId="22" fillId="0" borderId="0" xfId="0" applyNumberFormat="1" applyFont="1" applyAlignment="1"/>
    <xf numFmtId="0" fontId="23" fillId="0" borderId="0" xfId="0" applyFont="1" applyAlignment="1"/>
    <xf numFmtId="0" fontId="5" fillId="0" borderId="0" xfId="0" applyFont="1" applyFill="1" applyAlignment="1">
      <alignment horizontal="left"/>
    </xf>
    <xf numFmtId="0" fontId="0" fillId="0" borderId="0" xfId="0" applyAlignment="1"/>
    <xf numFmtId="0" fontId="24" fillId="0" borderId="0" xfId="0" applyFont="1" applyAlignment="1"/>
    <xf numFmtId="0" fontId="25" fillId="0" borderId="0" xfId="0" applyFont="1" applyAlignment="1"/>
    <xf numFmtId="0" fontId="20" fillId="0" borderId="0" xfId="0" applyFont="1" applyAlignment="1"/>
    <xf numFmtId="0" fontId="21" fillId="0" borderId="0" xfId="0" applyFont="1" applyAlignment="1"/>
    <xf numFmtId="0" fontId="22" fillId="0" borderId="0" xfId="0" applyFont="1" applyAlignment="1">
      <alignment horizontal="center"/>
    </xf>
    <xf numFmtId="0" fontId="22" fillId="0" borderId="0" xfId="0" applyFont="1" applyAlignment="1"/>
    <xf numFmtId="0" fontId="22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2" fillId="0" borderId="0" xfId="0" applyFont="1" applyAlignment="1">
      <alignment wrapText="1"/>
    </xf>
    <xf numFmtId="0" fontId="2" fillId="4" borderId="6" xfId="0" applyFont="1" applyFill="1" applyBorder="1" applyAlignment="1">
      <alignment horizontal="left" vertical="top" wrapText="1"/>
    </xf>
    <xf numFmtId="0" fontId="2" fillId="4" borderId="8" xfId="0" applyFont="1" applyFill="1" applyBorder="1" applyAlignment="1">
      <alignment horizontal="left" vertical="top" wrapText="1"/>
    </xf>
    <xf numFmtId="0" fontId="2" fillId="4" borderId="7" xfId="0" applyFont="1" applyFill="1" applyBorder="1" applyAlignment="1">
      <alignment horizontal="left" vertical="top" wrapText="1"/>
    </xf>
    <xf numFmtId="0" fontId="2" fillId="2" borderId="6" xfId="0" applyFont="1" applyFill="1" applyBorder="1" applyAlignment="1">
      <alignment horizontal="left" vertical="top" wrapText="1"/>
    </xf>
    <xf numFmtId="0" fontId="2" fillId="2" borderId="8" xfId="0" applyFont="1" applyFill="1" applyBorder="1" applyAlignment="1">
      <alignment wrapText="1"/>
    </xf>
    <xf numFmtId="0" fontId="2" fillId="2" borderId="7" xfId="0" applyFon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IW129"/>
  <sheetViews>
    <sheetView view="pageBreakPreview" topLeftCell="A25" zoomScale="82" zoomScaleNormal="85" zoomScaleSheetLayoutView="82" workbookViewId="0">
      <selection sqref="A1:U106"/>
    </sheetView>
  </sheetViews>
  <sheetFormatPr defaultColWidth="9.140625" defaultRowHeight="15.75" x14ac:dyDescent="0.25"/>
  <cols>
    <col min="1" max="1" width="11.140625" style="35" customWidth="1"/>
    <col min="2" max="2" width="10.7109375" style="115" customWidth="1"/>
    <col min="3" max="3" width="15.140625" style="90" customWidth="1"/>
    <col min="4" max="4" width="25.140625" style="36" customWidth="1"/>
    <col min="5" max="5" width="16.7109375" style="36" customWidth="1"/>
    <col min="6" max="6" width="14.5703125" style="55" customWidth="1"/>
    <col min="7" max="7" width="8.42578125" style="36" customWidth="1"/>
    <col min="8" max="8" width="8.7109375" style="36" customWidth="1"/>
    <col min="9" max="10" width="8.28515625" style="36" customWidth="1"/>
    <col min="11" max="11" width="7.85546875" style="36" customWidth="1"/>
    <col min="12" max="12" width="8" style="36" customWidth="1"/>
    <col min="13" max="20" width="9.28515625" style="36" customWidth="1"/>
    <col min="21" max="16384" width="9.140625" style="36"/>
  </cols>
  <sheetData>
    <row r="1" spans="1:27" ht="20.25" x14ac:dyDescent="0.3">
      <c r="A1" s="265"/>
      <c r="B1" s="266"/>
      <c r="C1" s="266"/>
      <c r="D1" s="270" t="s">
        <v>135</v>
      </c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Q1" s="268" t="s">
        <v>138</v>
      </c>
      <c r="R1" s="260"/>
      <c r="S1" s="260"/>
      <c r="T1" s="260"/>
      <c r="U1" s="260"/>
    </row>
    <row r="2" spans="1:27" ht="30" customHeight="1" x14ac:dyDescent="0.3">
      <c r="A2" s="265"/>
      <c r="B2" s="266"/>
      <c r="C2" s="266"/>
      <c r="D2" s="269" t="s">
        <v>177</v>
      </c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Q2" s="272" t="s">
        <v>179</v>
      </c>
      <c r="R2" s="260"/>
      <c r="S2" s="260"/>
      <c r="T2" s="260"/>
      <c r="U2" s="260"/>
    </row>
    <row r="3" spans="1:27" ht="18.75" x14ac:dyDescent="0.25">
      <c r="A3" s="265"/>
      <c r="B3" s="266"/>
      <c r="C3" s="266"/>
      <c r="D3" s="269" t="s">
        <v>176</v>
      </c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  <c r="P3" s="269"/>
      <c r="Q3" s="261" t="s">
        <v>180</v>
      </c>
      <c r="R3" s="261"/>
      <c r="S3" s="261"/>
      <c r="T3" s="261"/>
      <c r="U3" s="261"/>
    </row>
    <row r="4" spans="1:27" ht="18.75" x14ac:dyDescent="0.3">
      <c r="A4" s="265"/>
      <c r="B4" s="266"/>
      <c r="C4" s="266"/>
      <c r="D4" s="267" t="s">
        <v>139</v>
      </c>
      <c r="E4" s="267"/>
      <c r="F4" s="267"/>
      <c r="G4" s="267"/>
      <c r="H4" s="267"/>
      <c r="I4" s="267"/>
      <c r="J4" s="267"/>
      <c r="K4" s="267"/>
      <c r="L4" s="267"/>
      <c r="M4" s="267"/>
      <c r="N4" s="267"/>
      <c r="O4" s="267"/>
      <c r="Q4" s="263" t="s">
        <v>174</v>
      </c>
      <c r="R4" s="264"/>
      <c r="S4" s="264"/>
      <c r="T4" s="264"/>
      <c r="U4" s="264"/>
    </row>
    <row r="5" spans="1:27" ht="18.75" x14ac:dyDescent="0.3">
      <c r="A5" s="265"/>
      <c r="B5" s="266"/>
      <c r="C5" s="266"/>
      <c r="D5" s="267" t="s">
        <v>136</v>
      </c>
      <c r="E5" s="267"/>
      <c r="F5" s="267"/>
      <c r="G5" s="267"/>
      <c r="H5" s="267"/>
      <c r="I5" s="267"/>
      <c r="J5" s="267"/>
      <c r="K5" s="267"/>
      <c r="L5" s="267"/>
      <c r="M5" s="267"/>
      <c r="N5" s="267"/>
      <c r="O5" s="267"/>
      <c r="Q5" s="122" t="s">
        <v>190</v>
      </c>
      <c r="R5" s="123"/>
      <c r="S5" s="116"/>
      <c r="T5" s="116"/>
    </row>
    <row r="6" spans="1:27" ht="18.75" x14ac:dyDescent="0.3">
      <c r="A6" s="265"/>
      <c r="B6" s="266"/>
      <c r="C6" s="266"/>
      <c r="D6" s="267"/>
      <c r="E6" s="267"/>
      <c r="F6" s="267"/>
      <c r="G6" s="267"/>
      <c r="H6" s="267"/>
      <c r="I6" s="267"/>
      <c r="J6" s="267"/>
      <c r="K6" s="267"/>
      <c r="L6" s="267"/>
      <c r="M6" s="267"/>
      <c r="N6" s="267"/>
      <c r="O6" s="267"/>
      <c r="P6" s="268"/>
      <c r="Q6" s="260"/>
      <c r="R6" s="260"/>
      <c r="S6" s="260"/>
      <c r="T6" s="260"/>
      <c r="W6" s="268"/>
      <c r="X6" s="260"/>
      <c r="Y6" s="260"/>
      <c r="Z6" s="260"/>
      <c r="AA6" s="260"/>
    </row>
    <row r="7" spans="1:27" ht="19.5" x14ac:dyDescent="0.35">
      <c r="A7" s="53"/>
      <c r="B7" s="92"/>
      <c r="C7" s="92"/>
      <c r="D7" s="92"/>
      <c r="E7" s="92"/>
      <c r="F7" s="259" t="s">
        <v>140</v>
      </c>
      <c r="G7" s="260"/>
      <c r="H7" s="260"/>
      <c r="I7" s="260"/>
      <c r="J7" s="260"/>
      <c r="K7" s="260"/>
      <c r="L7" s="260"/>
      <c r="M7" s="260"/>
      <c r="N7" s="260"/>
      <c r="O7" s="260"/>
      <c r="P7" s="92"/>
      <c r="Q7" s="92"/>
      <c r="R7" s="91"/>
      <c r="S7" s="92"/>
      <c r="T7" s="92"/>
      <c r="W7" s="117"/>
      <c r="X7" s="123"/>
      <c r="Y7" s="123"/>
      <c r="Z7" s="123"/>
      <c r="AA7" s="123"/>
    </row>
    <row r="8" spans="1:27" ht="19.5" x14ac:dyDescent="0.35">
      <c r="A8" s="53"/>
      <c r="B8" s="92"/>
      <c r="C8" s="92"/>
      <c r="D8" s="92"/>
      <c r="E8" s="92"/>
      <c r="F8" s="259" t="s">
        <v>137</v>
      </c>
      <c r="G8" s="260"/>
      <c r="H8" s="260"/>
      <c r="I8" s="260"/>
      <c r="J8" s="260"/>
      <c r="K8" s="260"/>
      <c r="L8" s="260"/>
      <c r="M8" s="260"/>
      <c r="N8" s="260"/>
      <c r="O8" s="260"/>
      <c r="P8" s="92"/>
      <c r="Q8" s="92"/>
      <c r="R8" s="91"/>
      <c r="S8" s="92"/>
      <c r="T8" s="92"/>
      <c r="W8" s="261"/>
      <c r="X8" s="261"/>
      <c r="Y8" s="261"/>
      <c r="Z8" s="261"/>
      <c r="AA8" s="261"/>
    </row>
    <row r="9" spans="1:27" ht="18.75" x14ac:dyDescent="0.3">
      <c r="A9" s="53"/>
      <c r="B9" s="92"/>
      <c r="C9" s="92"/>
      <c r="D9" s="92"/>
      <c r="E9" s="92"/>
      <c r="F9" s="259" t="s">
        <v>89</v>
      </c>
      <c r="G9" s="260"/>
      <c r="H9" s="260"/>
      <c r="I9" s="260"/>
      <c r="J9" s="260"/>
      <c r="K9" s="260"/>
      <c r="L9" s="260"/>
      <c r="M9" s="260"/>
      <c r="N9" s="260"/>
      <c r="O9" s="260"/>
      <c r="P9" s="262"/>
      <c r="Q9" s="262"/>
      <c r="R9" s="91"/>
      <c r="S9" s="92"/>
      <c r="T9" s="92"/>
      <c r="W9" s="263"/>
      <c r="X9" s="264"/>
      <c r="Y9" s="264"/>
      <c r="Z9" s="264"/>
      <c r="AA9" s="264"/>
    </row>
    <row r="10" spans="1:27" ht="19.5" x14ac:dyDescent="0.35">
      <c r="A10" s="53"/>
      <c r="B10" s="92"/>
      <c r="C10" s="92"/>
      <c r="D10" s="92"/>
      <c r="E10" s="92"/>
      <c r="F10" s="259" t="s">
        <v>141</v>
      </c>
      <c r="G10" s="260"/>
      <c r="H10" s="260"/>
      <c r="I10" s="260"/>
      <c r="J10" s="260"/>
      <c r="K10" s="260"/>
      <c r="L10" s="260"/>
      <c r="M10" s="260"/>
      <c r="N10" s="260"/>
      <c r="O10" s="260"/>
      <c r="P10" s="262"/>
      <c r="Q10" s="262"/>
      <c r="R10" s="91"/>
      <c r="S10" s="92"/>
      <c r="T10" s="92"/>
    </row>
    <row r="11" spans="1:27" s="60" customFormat="1" x14ac:dyDescent="0.25">
      <c r="A11" s="35"/>
      <c r="B11" s="35"/>
      <c r="C11" s="61"/>
      <c r="D11" s="35"/>
      <c r="E11" s="35"/>
      <c r="F11" s="62"/>
      <c r="G11" s="127"/>
      <c r="H11" s="127"/>
      <c r="I11" s="127"/>
      <c r="J11" s="127"/>
      <c r="K11" s="127"/>
      <c r="L11" s="127"/>
      <c r="M11" s="127"/>
      <c r="N11" s="127"/>
      <c r="O11" s="127"/>
      <c r="P11" s="35"/>
      <c r="Q11" s="35"/>
      <c r="R11" s="35"/>
      <c r="S11" s="35"/>
      <c r="T11" s="35"/>
    </row>
    <row r="12" spans="1:27" s="60" customFormat="1" x14ac:dyDescent="0.25">
      <c r="A12" s="216" t="s">
        <v>142</v>
      </c>
      <c r="B12" s="216"/>
      <c r="C12" s="216"/>
      <c r="D12" s="216"/>
      <c r="E12" s="216"/>
      <c r="F12" s="216"/>
      <c r="G12" s="216"/>
      <c r="H12" s="216"/>
      <c r="I12" s="216"/>
      <c r="J12" s="216"/>
      <c r="K12" s="216"/>
      <c r="L12" s="216"/>
      <c r="M12" s="216"/>
      <c r="N12" s="216"/>
      <c r="O12" s="216"/>
      <c r="P12" s="216"/>
      <c r="Q12" s="216"/>
      <c r="R12" s="216"/>
      <c r="S12" s="216"/>
      <c r="T12" s="216"/>
    </row>
    <row r="13" spans="1:27" s="60" customFormat="1" x14ac:dyDescent="0.25">
      <c r="A13" s="124"/>
      <c r="B13" s="124"/>
      <c r="C13" s="30"/>
      <c r="D13" s="124"/>
      <c r="E13" s="63"/>
      <c r="F13" s="64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</row>
    <row r="14" spans="1:27" s="35" customFormat="1" ht="21" customHeight="1" x14ac:dyDescent="0.25">
      <c r="A14" s="251" t="s">
        <v>90</v>
      </c>
      <c r="B14" s="218" t="s">
        <v>0</v>
      </c>
      <c r="C14" s="253"/>
      <c r="D14" s="251" t="s">
        <v>1</v>
      </c>
      <c r="E14" s="230" t="s">
        <v>2</v>
      </c>
      <c r="F14" s="231"/>
      <c r="G14" s="232"/>
      <c r="H14" s="218" t="s">
        <v>3</v>
      </c>
      <c r="I14" s="256"/>
      <c r="J14" s="256"/>
      <c r="K14" s="253"/>
      <c r="L14" s="218" t="s">
        <v>95</v>
      </c>
      <c r="M14" s="256"/>
      <c r="N14" s="253"/>
      <c r="O14" s="218" t="s">
        <v>4</v>
      </c>
      <c r="P14" s="256"/>
      <c r="Q14" s="253"/>
      <c r="R14" s="218" t="s">
        <v>5</v>
      </c>
      <c r="S14" s="256"/>
      <c r="T14" s="253"/>
    </row>
    <row r="15" spans="1:27" s="35" customFormat="1" ht="39.75" customHeight="1" x14ac:dyDescent="0.25">
      <c r="A15" s="252"/>
      <c r="B15" s="254"/>
      <c r="C15" s="255"/>
      <c r="D15" s="252"/>
      <c r="E15" s="128" t="s">
        <v>91</v>
      </c>
      <c r="F15" s="249" t="s">
        <v>92</v>
      </c>
      <c r="G15" s="258"/>
      <c r="H15" s="254"/>
      <c r="I15" s="257"/>
      <c r="J15" s="257"/>
      <c r="K15" s="255"/>
      <c r="L15" s="254"/>
      <c r="M15" s="257"/>
      <c r="N15" s="255"/>
      <c r="O15" s="254"/>
      <c r="P15" s="257"/>
      <c r="Q15" s="255"/>
      <c r="R15" s="254"/>
      <c r="S15" s="257"/>
      <c r="T15" s="255"/>
    </row>
    <row r="16" spans="1:27" s="44" customFormat="1" ht="18" customHeight="1" x14ac:dyDescent="0.2">
      <c r="A16" s="126">
        <v>1</v>
      </c>
      <c r="B16" s="230">
        <v>2</v>
      </c>
      <c r="C16" s="248"/>
      <c r="D16" s="126">
        <v>3</v>
      </c>
      <c r="E16" s="128">
        <v>4</v>
      </c>
      <c r="F16" s="249" t="s">
        <v>117</v>
      </c>
      <c r="G16" s="248"/>
      <c r="H16" s="230">
        <v>6</v>
      </c>
      <c r="I16" s="250"/>
      <c r="J16" s="250"/>
      <c r="K16" s="248"/>
      <c r="L16" s="230">
        <v>7</v>
      </c>
      <c r="M16" s="250"/>
      <c r="N16" s="248"/>
      <c r="O16" s="230">
        <v>8</v>
      </c>
      <c r="P16" s="250"/>
      <c r="Q16" s="248"/>
      <c r="R16" s="230">
        <v>9</v>
      </c>
      <c r="S16" s="250"/>
      <c r="T16" s="248"/>
    </row>
    <row r="17" spans="1:20" s="44" customFormat="1" ht="16.5" customHeight="1" x14ac:dyDescent="0.2">
      <c r="A17" s="65" t="s">
        <v>103</v>
      </c>
      <c r="B17" s="243">
        <v>39</v>
      </c>
      <c r="C17" s="244"/>
      <c r="D17" s="65">
        <v>0</v>
      </c>
      <c r="E17" s="65">
        <v>0</v>
      </c>
      <c r="F17" s="245">
        <v>0</v>
      </c>
      <c r="G17" s="246"/>
      <c r="H17" s="243">
        <v>2</v>
      </c>
      <c r="I17" s="247"/>
      <c r="J17" s="247"/>
      <c r="K17" s="244"/>
      <c r="L17" s="243">
        <v>0</v>
      </c>
      <c r="M17" s="247"/>
      <c r="N17" s="244"/>
      <c r="O17" s="243">
        <v>11</v>
      </c>
      <c r="P17" s="247"/>
      <c r="Q17" s="244"/>
      <c r="R17" s="243">
        <f>SUM(B17:Q17)</f>
        <v>52</v>
      </c>
      <c r="S17" s="247"/>
      <c r="T17" s="244"/>
    </row>
    <row r="18" spans="1:20" s="44" customFormat="1" ht="15.75" customHeight="1" x14ac:dyDescent="0.2">
      <c r="A18" s="65" t="s">
        <v>104</v>
      </c>
      <c r="B18" s="243">
        <v>38</v>
      </c>
      <c r="C18" s="244"/>
      <c r="D18" s="65">
        <v>1</v>
      </c>
      <c r="E18" s="65">
        <v>1</v>
      </c>
      <c r="F18" s="245">
        <v>0</v>
      </c>
      <c r="G18" s="246"/>
      <c r="H18" s="243">
        <v>1</v>
      </c>
      <c r="I18" s="247"/>
      <c r="J18" s="247"/>
      <c r="K18" s="244"/>
      <c r="L18" s="243">
        <v>0</v>
      </c>
      <c r="M18" s="247"/>
      <c r="N18" s="244"/>
      <c r="O18" s="243">
        <v>11</v>
      </c>
      <c r="P18" s="247"/>
      <c r="Q18" s="244"/>
      <c r="R18" s="243">
        <f>SUM(B18:Q18)</f>
        <v>52</v>
      </c>
      <c r="S18" s="247"/>
      <c r="T18" s="244"/>
    </row>
    <row r="19" spans="1:20" s="44" customFormat="1" ht="14.25" customHeight="1" x14ac:dyDescent="0.2">
      <c r="A19" s="65" t="s">
        <v>105</v>
      </c>
      <c r="B19" s="243">
        <v>29</v>
      </c>
      <c r="C19" s="244"/>
      <c r="D19" s="65">
        <v>4</v>
      </c>
      <c r="E19" s="65">
        <v>7</v>
      </c>
      <c r="F19" s="245">
        <v>0</v>
      </c>
      <c r="G19" s="246"/>
      <c r="H19" s="243">
        <v>2</v>
      </c>
      <c r="I19" s="247"/>
      <c r="J19" s="247"/>
      <c r="K19" s="244"/>
      <c r="L19" s="243">
        <v>0</v>
      </c>
      <c r="M19" s="247"/>
      <c r="N19" s="244"/>
      <c r="O19" s="243">
        <v>10</v>
      </c>
      <c r="P19" s="247"/>
      <c r="Q19" s="244"/>
      <c r="R19" s="243">
        <f>SUM(B19:Q19)</f>
        <v>52</v>
      </c>
      <c r="S19" s="247"/>
      <c r="T19" s="244"/>
    </row>
    <row r="20" spans="1:20" s="44" customFormat="1" ht="16.5" customHeight="1" x14ac:dyDescent="0.2">
      <c r="A20" s="65" t="s">
        <v>106</v>
      </c>
      <c r="B20" s="243">
        <v>18</v>
      </c>
      <c r="C20" s="244"/>
      <c r="D20" s="65">
        <v>2</v>
      </c>
      <c r="E20" s="65">
        <v>9</v>
      </c>
      <c r="F20" s="245">
        <v>4</v>
      </c>
      <c r="G20" s="246"/>
      <c r="H20" s="243">
        <v>2</v>
      </c>
      <c r="I20" s="247"/>
      <c r="J20" s="247"/>
      <c r="K20" s="244"/>
      <c r="L20" s="243">
        <v>6</v>
      </c>
      <c r="M20" s="247"/>
      <c r="N20" s="244"/>
      <c r="O20" s="243">
        <v>2</v>
      </c>
      <c r="P20" s="247"/>
      <c r="Q20" s="244"/>
      <c r="R20" s="243">
        <v>43</v>
      </c>
      <c r="S20" s="247"/>
      <c r="T20" s="244"/>
    </row>
    <row r="21" spans="1:20" s="67" customFormat="1" ht="16.5" customHeight="1" x14ac:dyDescent="0.2">
      <c r="A21" s="66" t="s">
        <v>61</v>
      </c>
      <c r="B21" s="240">
        <f>SUM(B17:B20)</f>
        <v>124</v>
      </c>
      <c r="C21" s="241"/>
      <c r="D21" s="66">
        <f>SUM(D17:D20)</f>
        <v>7</v>
      </c>
      <c r="E21" s="66">
        <f>SUM(E17:E20)</f>
        <v>17</v>
      </c>
      <c r="F21" s="240">
        <f>SUM(F17:F20)</f>
        <v>4</v>
      </c>
      <c r="G21" s="241"/>
      <c r="H21" s="240">
        <f>SUM(H17:H20)</f>
        <v>7</v>
      </c>
      <c r="I21" s="242"/>
      <c r="J21" s="242"/>
      <c r="K21" s="241"/>
      <c r="L21" s="240">
        <f>SUM(L17:L20)</f>
        <v>6</v>
      </c>
      <c r="M21" s="242"/>
      <c r="N21" s="241"/>
      <c r="O21" s="240">
        <f>SUM(O17:O20)</f>
        <v>34</v>
      </c>
      <c r="P21" s="242"/>
      <c r="Q21" s="241"/>
      <c r="R21" s="240">
        <f>SUM(R17:R20)</f>
        <v>199</v>
      </c>
      <c r="S21" s="242"/>
      <c r="T21" s="241"/>
    </row>
    <row r="22" spans="1:20" x14ac:dyDescent="0.25">
      <c r="A22" s="68"/>
      <c r="B22" s="69"/>
      <c r="C22" s="70"/>
      <c r="D22" s="68"/>
      <c r="E22" s="68"/>
      <c r="F22" s="71"/>
      <c r="G22" s="72"/>
      <c r="H22" s="69"/>
      <c r="I22" s="72"/>
      <c r="J22" s="72"/>
      <c r="K22" s="72"/>
      <c r="L22" s="69"/>
      <c r="M22" s="72"/>
      <c r="N22" s="72"/>
      <c r="O22" s="69"/>
      <c r="P22" s="72"/>
      <c r="Q22" s="72"/>
      <c r="R22" s="69"/>
      <c r="S22" s="72"/>
      <c r="T22" s="72"/>
    </row>
    <row r="23" spans="1:20" x14ac:dyDescent="0.25">
      <c r="A23" s="216" t="s">
        <v>12</v>
      </c>
      <c r="B23" s="216"/>
      <c r="C23" s="216"/>
      <c r="D23" s="216"/>
      <c r="E23" s="217"/>
      <c r="F23" s="62"/>
      <c r="G23" s="35"/>
      <c r="H23" s="35"/>
      <c r="I23" s="73"/>
      <c r="J23" s="73"/>
      <c r="K23" s="35"/>
      <c r="L23" s="35"/>
      <c r="M23" s="35"/>
      <c r="N23" s="35"/>
      <c r="O23" s="35"/>
      <c r="P23" s="35"/>
      <c r="Q23" s="35"/>
      <c r="R23" s="35"/>
      <c r="S23" s="35"/>
      <c r="T23" s="35"/>
    </row>
    <row r="24" spans="1:20" x14ac:dyDescent="0.25">
      <c r="A24" s="124"/>
      <c r="B24" s="124"/>
      <c r="C24" s="30"/>
      <c r="D24" s="124"/>
      <c r="E24" s="127"/>
      <c r="F24" s="62"/>
      <c r="G24" s="35"/>
      <c r="H24" s="35"/>
      <c r="I24" s="73"/>
      <c r="J24" s="73"/>
      <c r="K24" s="35"/>
      <c r="L24" s="35"/>
      <c r="M24" s="35"/>
      <c r="N24" s="35"/>
      <c r="O24" s="35"/>
      <c r="P24" s="35"/>
      <c r="Q24" s="35"/>
      <c r="R24" s="35"/>
      <c r="S24" s="35"/>
      <c r="T24" s="35"/>
    </row>
    <row r="25" spans="1:20" s="35" customFormat="1" ht="27.75" customHeight="1" x14ac:dyDescent="0.25">
      <c r="A25" s="179" t="s">
        <v>13</v>
      </c>
      <c r="B25" s="218" t="s">
        <v>143</v>
      </c>
      <c r="C25" s="219"/>
      <c r="D25" s="219"/>
      <c r="E25" s="220"/>
      <c r="F25" s="227" t="s">
        <v>14</v>
      </c>
      <c r="G25" s="230" t="s">
        <v>15</v>
      </c>
      <c r="H25" s="231"/>
      <c r="I25" s="231"/>
      <c r="J25" s="231"/>
      <c r="K25" s="231"/>
      <c r="L25" s="232"/>
      <c r="M25" s="233" t="s">
        <v>98</v>
      </c>
      <c r="N25" s="233"/>
      <c r="O25" s="233"/>
      <c r="P25" s="233"/>
      <c r="Q25" s="233"/>
      <c r="R25" s="233"/>
      <c r="S25" s="233"/>
      <c r="T25" s="233"/>
    </row>
    <row r="26" spans="1:20" s="35" customFormat="1" ht="19.7" customHeight="1" x14ac:dyDescent="0.25">
      <c r="A26" s="180"/>
      <c r="B26" s="221"/>
      <c r="C26" s="222"/>
      <c r="D26" s="222"/>
      <c r="E26" s="223"/>
      <c r="F26" s="228"/>
      <c r="G26" s="234" t="s">
        <v>144</v>
      </c>
      <c r="H26" s="234" t="s">
        <v>145</v>
      </c>
      <c r="I26" s="237" t="s">
        <v>146</v>
      </c>
      <c r="J26" s="237"/>
      <c r="K26" s="237"/>
      <c r="L26" s="237"/>
      <c r="M26" s="237" t="s">
        <v>147</v>
      </c>
      <c r="N26" s="237"/>
      <c r="O26" s="237" t="s">
        <v>148</v>
      </c>
      <c r="P26" s="237"/>
      <c r="Q26" s="237" t="s">
        <v>149</v>
      </c>
      <c r="R26" s="237"/>
      <c r="S26" s="237" t="s">
        <v>150</v>
      </c>
      <c r="T26" s="237"/>
    </row>
    <row r="27" spans="1:20" s="35" customFormat="1" ht="21" customHeight="1" x14ac:dyDescent="0.25">
      <c r="A27" s="180"/>
      <c r="B27" s="221"/>
      <c r="C27" s="222"/>
      <c r="D27" s="222"/>
      <c r="E27" s="223"/>
      <c r="F27" s="228"/>
      <c r="G27" s="235"/>
      <c r="H27" s="235"/>
      <c r="I27" s="213" t="s">
        <v>16</v>
      </c>
      <c r="J27" s="214" t="s">
        <v>151</v>
      </c>
      <c r="K27" s="238"/>
      <c r="L27" s="239"/>
      <c r="M27" s="211" t="s">
        <v>17</v>
      </c>
      <c r="N27" s="211" t="s">
        <v>18</v>
      </c>
      <c r="O27" s="211" t="s">
        <v>19</v>
      </c>
      <c r="P27" s="211" t="s">
        <v>20</v>
      </c>
      <c r="Q27" s="211" t="s">
        <v>21</v>
      </c>
      <c r="R27" s="211" t="s">
        <v>22</v>
      </c>
      <c r="S27" s="211" t="s">
        <v>79</v>
      </c>
      <c r="T27" s="211" t="s">
        <v>80</v>
      </c>
    </row>
    <row r="28" spans="1:20" s="35" customFormat="1" ht="15.75" customHeight="1" x14ac:dyDescent="0.25">
      <c r="A28" s="180"/>
      <c r="B28" s="221"/>
      <c r="C28" s="222"/>
      <c r="D28" s="222"/>
      <c r="E28" s="223"/>
      <c r="F28" s="228"/>
      <c r="G28" s="235"/>
      <c r="H28" s="235"/>
      <c r="I28" s="213"/>
      <c r="J28" s="213" t="s">
        <v>211</v>
      </c>
      <c r="K28" s="213" t="s">
        <v>99</v>
      </c>
      <c r="L28" s="213" t="s">
        <v>6</v>
      </c>
      <c r="M28" s="212"/>
      <c r="N28" s="212"/>
      <c r="O28" s="212"/>
      <c r="P28" s="212"/>
      <c r="Q28" s="212"/>
      <c r="R28" s="212"/>
      <c r="S28" s="212"/>
      <c r="T28" s="212"/>
    </row>
    <row r="29" spans="1:20" s="35" customFormat="1" ht="25.5" customHeight="1" x14ac:dyDescent="0.25">
      <c r="A29" s="180"/>
      <c r="B29" s="221"/>
      <c r="C29" s="222"/>
      <c r="D29" s="222"/>
      <c r="E29" s="223"/>
      <c r="F29" s="228"/>
      <c r="G29" s="235"/>
      <c r="H29" s="235"/>
      <c r="I29" s="213"/>
      <c r="J29" s="213"/>
      <c r="K29" s="213"/>
      <c r="L29" s="213"/>
      <c r="M29" s="214" t="s">
        <v>152</v>
      </c>
      <c r="N29" s="215"/>
      <c r="O29" s="214" t="s">
        <v>152</v>
      </c>
      <c r="P29" s="215"/>
      <c r="Q29" s="214" t="s">
        <v>152</v>
      </c>
      <c r="R29" s="215"/>
      <c r="S29" s="214" t="s">
        <v>152</v>
      </c>
      <c r="T29" s="215"/>
    </row>
    <row r="30" spans="1:20" s="35" customFormat="1" ht="31.5" customHeight="1" x14ac:dyDescent="0.25">
      <c r="A30" s="181"/>
      <c r="B30" s="224"/>
      <c r="C30" s="225"/>
      <c r="D30" s="225"/>
      <c r="E30" s="226"/>
      <c r="F30" s="229"/>
      <c r="G30" s="236"/>
      <c r="H30" s="236"/>
      <c r="I30" s="213"/>
      <c r="J30" s="213"/>
      <c r="K30" s="213"/>
      <c r="L30" s="213"/>
      <c r="M30" s="131">
        <v>17</v>
      </c>
      <c r="N30" s="131">
        <v>22</v>
      </c>
      <c r="O30" s="131">
        <v>17</v>
      </c>
      <c r="P30" s="131">
        <v>23</v>
      </c>
      <c r="Q30" s="131">
        <v>16</v>
      </c>
      <c r="R30" s="131">
        <v>24</v>
      </c>
      <c r="S30" s="131">
        <v>16</v>
      </c>
      <c r="T30" s="131">
        <v>13</v>
      </c>
    </row>
    <row r="31" spans="1:20" s="35" customFormat="1" ht="15" customHeight="1" x14ac:dyDescent="0.25">
      <c r="A31" s="130"/>
      <c r="B31" s="205" t="s">
        <v>153</v>
      </c>
      <c r="C31" s="206"/>
      <c r="D31" s="206"/>
      <c r="E31" s="207"/>
      <c r="F31" s="93"/>
      <c r="G31" s="129"/>
      <c r="H31" s="129"/>
      <c r="I31" s="130"/>
      <c r="J31" s="130"/>
      <c r="K31" s="130"/>
      <c r="L31" s="130"/>
      <c r="M31" s="94">
        <f>M96/M30</f>
        <v>36</v>
      </c>
      <c r="N31" s="94">
        <v>36</v>
      </c>
      <c r="O31" s="94">
        <f t="shared" ref="O31:T31" si="0">O96/O30</f>
        <v>36</v>
      </c>
      <c r="P31" s="94">
        <f t="shared" si="0"/>
        <v>36</v>
      </c>
      <c r="Q31" s="94">
        <f t="shared" si="0"/>
        <v>36</v>
      </c>
      <c r="R31" s="94">
        <f t="shared" si="0"/>
        <v>36</v>
      </c>
      <c r="S31" s="94">
        <f t="shared" si="0"/>
        <v>36</v>
      </c>
      <c r="T31" s="94">
        <f t="shared" si="0"/>
        <v>36</v>
      </c>
    </row>
    <row r="32" spans="1:20" s="35" customFormat="1" ht="15" customHeight="1" x14ac:dyDescent="0.25">
      <c r="A32" s="12" t="s">
        <v>214</v>
      </c>
      <c r="B32" s="208" t="s">
        <v>191</v>
      </c>
      <c r="C32" s="209"/>
      <c r="D32" s="209"/>
      <c r="E32" s="210"/>
      <c r="F32" s="15" t="s">
        <v>212</v>
      </c>
      <c r="G32" s="13">
        <f>G33+G43</f>
        <v>2106</v>
      </c>
      <c r="H32" s="13">
        <f>H33+H43</f>
        <v>702</v>
      </c>
      <c r="I32" s="13">
        <f>I33+I43</f>
        <v>1404</v>
      </c>
      <c r="J32" s="13">
        <f>J33+J43</f>
        <v>420</v>
      </c>
      <c r="K32" s="13">
        <f>K33+K43</f>
        <v>444</v>
      </c>
      <c r="L32" s="13"/>
      <c r="M32" s="95" t="e">
        <f>M33+M43+#REF!</f>
        <v>#REF!</v>
      </c>
      <c r="N32" s="95" t="e">
        <f>N33+N43+#REF!</f>
        <v>#REF!</v>
      </c>
      <c r="O32" s="95" t="e">
        <f>O33+O43+#REF!</f>
        <v>#REF!</v>
      </c>
      <c r="P32" s="95" t="e">
        <f>P33+P43+#REF!</f>
        <v>#REF!</v>
      </c>
      <c r="Q32" s="95" t="e">
        <f>Q33+Q43+#REF!</f>
        <v>#REF!</v>
      </c>
      <c r="R32" s="95" t="e">
        <f>R33+R43+#REF!</f>
        <v>#REF!</v>
      </c>
      <c r="S32" s="95" t="e">
        <f>S33+S43+#REF!</f>
        <v>#REF!</v>
      </c>
      <c r="T32" s="95" t="e">
        <f>T33+T43+#REF!</f>
        <v>#REF!</v>
      </c>
    </row>
    <row r="33" spans="1:257" s="35" customFormat="1" ht="15" customHeight="1" x14ac:dyDescent="0.25">
      <c r="A33" s="96" t="s">
        <v>192</v>
      </c>
      <c r="B33" s="195" t="s">
        <v>193</v>
      </c>
      <c r="C33" s="196"/>
      <c r="D33" s="196"/>
      <c r="E33" s="197"/>
      <c r="F33" s="26"/>
      <c r="G33" s="27">
        <f t="shared" ref="G33:T33" si="1">SUM(G34:G42)</f>
        <v>1584</v>
      </c>
      <c r="H33" s="27">
        <f t="shared" si="1"/>
        <v>531</v>
      </c>
      <c r="I33" s="27">
        <f t="shared" si="1"/>
        <v>1053</v>
      </c>
      <c r="J33" s="27">
        <f t="shared" si="1"/>
        <v>323</v>
      </c>
      <c r="K33" s="27">
        <f t="shared" si="1"/>
        <v>344</v>
      </c>
      <c r="L33" s="97">
        <f t="shared" si="1"/>
        <v>0</v>
      </c>
      <c r="M33" s="97">
        <f t="shared" si="1"/>
        <v>459</v>
      </c>
      <c r="N33" s="97">
        <f t="shared" si="1"/>
        <v>594</v>
      </c>
      <c r="O33" s="97">
        <f t="shared" si="1"/>
        <v>0</v>
      </c>
      <c r="P33" s="97">
        <f t="shared" si="1"/>
        <v>0</v>
      </c>
      <c r="Q33" s="97">
        <f t="shared" si="1"/>
        <v>0</v>
      </c>
      <c r="R33" s="97">
        <f t="shared" si="1"/>
        <v>0</v>
      </c>
      <c r="S33" s="97">
        <f t="shared" si="1"/>
        <v>0</v>
      </c>
      <c r="T33" s="97">
        <f t="shared" si="1"/>
        <v>0</v>
      </c>
    </row>
    <row r="34" spans="1:257" s="53" customFormat="1" ht="15" customHeight="1" x14ac:dyDescent="0.2">
      <c r="A34" s="5" t="s">
        <v>194</v>
      </c>
      <c r="B34" s="198" t="s">
        <v>171</v>
      </c>
      <c r="C34" s="199"/>
      <c r="D34" s="199"/>
      <c r="E34" s="200"/>
      <c r="F34" s="98" t="s">
        <v>155</v>
      </c>
      <c r="G34" s="99">
        <f t="shared" ref="G34:G42" si="2">H34+I34</f>
        <v>221</v>
      </c>
      <c r="H34" s="99">
        <v>65</v>
      </c>
      <c r="I34" s="100">
        <f>M34+N34</f>
        <v>156</v>
      </c>
      <c r="J34" s="99">
        <v>54</v>
      </c>
      <c r="K34" s="99">
        <v>20</v>
      </c>
      <c r="L34" s="101"/>
      <c r="M34" s="99">
        <v>68</v>
      </c>
      <c r="N34" s="99">
        <v>88</v>
      </c>
      <c r="O34" s="99">
        <v>0</v>
      </c>
      <c r="P34" s="99">
        <v>0</v>
      </c>
      <c r="Q34" s="99">
        <v>0</v>
      </c>
      <c r="R34" s="99">
        <v>0</v>
      </c>
      <c r="S34" s="99">
        <v>0</v>
      </c>
      <c r="T34" s="99">
        <v>0</v>
      </c>
      <c r="V34" s="111"/>
    </row>
    <row r="35" spans="1:257" s="53" customFormat="1" ht="15" customHeight="1" x14ac:dyDescent="0.2">
      <c r="A35" s="5" t="s">
        <v>195</v>
      </c>
      <c r="B35" s="198" t="s">
        <v>172</v>
      </c>
      <c r="C35" s="199"/>
      <c r="D35" s="199"/>
      <c r="E35" s="200"/>
      <c r="F35" s="98" t="s">
        <v>210</v>
      </c>
      <c r="G35" s="99">
        <f t="shared" si="2"/>
        <v>167</v>
      </c>
      <c r="H35" s="99">
        <v>50</v>
      </c>
      <c r="I35" s="100">
        <f>M35+N35</f>
        <v>117</v>
      </c>
      <c r="J35" s="99">
        <v>40</v>
      </c>
      <c r="K35" s="99">
        <v>8</v>
      </c>
      <c r="L35" s="101"/>
      <c r="M35" s="99">
        <v>51</v>
      </c>
      <c r="N35" s="99">
        <v>66</v>
      </c>
      <c r="O35" s="99">
        <v>0</v>
      </c>
      <c r="P35" s="99">
        <v>0</v>
      </c>
      <c r="Q35" s="99">
        <v>0</v>
      </c>
      <c r="R35" s="99">
        <v>0</v>
      </c>
      <c r="S35" s="99"/>
      <c r="T35" s="99"/>
    </row>
    <row r="36" spans="1:257" s="53" customFormat="1" ht="15" customHeight="1" x14ac:dyDescent="0.2">
      <c r="A36" s="5" t="s">
        <v>196</v>
      </c>
      <c r="B36" s="198" t="s">
        <v>23</v>
      </c>
      <c r="C36" s="199"/>
      <c r="D36" s="199"/>
      <c r="E36" s="200"/>
      <c r="F36" s="98" t="s">
        <v>154</v>
      </c>
      <c r="G36" s="99">
        <f t="shared" si="2"/>
        <v>167</v>
      </c>
      <c r="H36" s="99">
        <v>50</v>
      </c>
      <c r="I36" s="100">
        <f t="shared" ref="I36:I46" si="3">M36+N36</f>
        <v>117</v>
      </c>
      <c r="J36" s="99">
        <v>33</v>
      </c>
      <c r="K36" s="99">
        <v>117</v>
      </c>
      <c r="L36" s="101"/>
      <c r="M36" s="99">
        <v>51</v>
      </c>
      <c r="N36" s="99">
        <v>66</v>
      </c>
      <c r="O36" s="99">
        <v>0</v>
      </c>
      <c r="P36" s="99">
        <v>0</v>
      </c>
      <c r="Q36" s="99">
        <v>0</v>
      </c>
      <c r="R36" s="99">
        <v>0</v>
      </c>
      <c r="S36" s="99">
        <v>0</v>
      </c>
      <c r="T36" s="99">
        <v>0</v>
      </c>
    </row>
    <row r="37" spans="1:257" s="53" customFormat="1" ht="15" customHeight="1" x14ac:dyDescent="0.2">
      <c r="A37" s="5" t="s">
        <v>197</v>
      </c>
      <c r="B37" s="198" t="s">
        <v>24</v>
      </c>
      <c r="C37" s="199"/>
      <c r="D37" s="199"/>
      <c r="E37" s="200"/>
      <c r="F37" s="98" t="s">
        <v>155</v>
      </c>
      <c r="G37" s="99">
        <f t="shared" si="2"/>
        <v>297</v>
      </c>
      <c r="H37" s="99">
        <v>102</v>
      </c>
      <c r="I37" s="100">
        <f t="shared" si="3"/>
        <v>195</v>
      </c>
      <c r="J37" s="99">
        <v>59</v>
      </c>
      <c r="K37" s="99">
        <v>50</v>
      </c>
      <c r="L37" s="101"/>
      <c r="M37" s="99">
        <v>85</v>
      </c>
      <c r="N37" s="99">
        <v>110</v>
      </c>
      <c r="O37" s="99">
        <v>0</v>
      </c>
      <c r="P37" s="99">
        <v>0</v>
      </c>
      <c r="Q37" s="99">
        <v>0</v>
      </c>
      <c r="R37" s="99">
        <v>0</v>
      </c>
      <c r="S37" s="99">
        <v>0</v>
      </c>
      <c r="T37" s="99">
        <v>0</v>
      </c>
    </row>
    <row r="38" spans="1:257" s="53" customFormat="1" ht="15" customHeight="1" x14ac:dyDescent="0.2">
      <c r="A38" s="5" t="s">
        <v>198</v>
      </c>
      <c r="B38" s="198" t="s">
        <v>25</v>
      </c>
      <c r="C38" s="199"/>
      <c r="D38" s="199"/>
      <c r="E38" s="200"/>
      <c r="F38" s="98" t="s">
        <v>154</v>
      </c>
      <c r="G38" s="99">
        <f t="shared" si="2"/>
        <v>275</v>
      </c>
      <c r="H38" s="99">
        <v>80</v>
      </c>
      <c r="I38" s="100">
        <f t="shared" si="3"/>
        <v>195</v>
      </c>
      <c r="J38" s="99">
        <v>55</v>
      </c>
      <c r="K38" s="99">
        <v>16</v>
      </c>
      <c r="L38" s="101"/>
      <c r="M38" s="99">
        <v>85</v>
      </c>
      <c r="N38" s="99">
        <v>110</v>
      </c>
      <c r="O38" s="99">
        <v>0</v>
      </c>
      <c r="P38" s="99">
        <v>0</v>
      </c>
      <c r="Q38" s="99">
        <v>0</v>
      </c>
      <c r="R38" s="99">
        <v>0</v>
      </c>
      <c r="S38" s="99">
        <v>0</v>
      </c>
      <c r="T38" s="99">
        <v>0</v>
      </c>
    </row>
    <row r="39" spans="1:257" s="53" customFormat="1" ht="15" customHeight="1" x14ac:dyDescent="0.2">
      <c r="A39" s="5" t="s">
        <v>199</v>
      </c>
      <c r="B39" s="198" t="s">
        <v>213</v>
      </c>
      <c r="C39" s="199"/>
      <c r="D39" s="199"/>
      <c r="E39" s="200"/>
      <c r="F39" s="98" t="s">
        <v>181</v>
      </c>
      <c r="G39" s="99">
        <f t="shared" si="2"/>
        <v>234</v>
      </c>
      <c r="H39" s="99">
        <v>117</v>
      </c>
      <c r="I39" s="100">
        <f t="shared" si="3"/>
        <v>117</v>
      </c>
      <c r="J39" s="99">
        <v>40</v>
      </c>
      <c r="K39" s="99">
        <v>117</v>
      </c>
      <c r="L39" s="101"/>
      <c r="M39" s="99">
        <v>51</v>
      </c>
      <c r="N39" s="99">
        <v>66</v>
      </c>
      <c r="O39" s="99">
        <v>0</v>
      </c>
      <c r="P39" s="99">
        <v>0</v>
      </c>
      <c r="Q39" s="99">
        <v>0</v>
      </c>
      <c r="R39" s="99">
        <v>0</v>
      </c>
      <c r="S39" s="99">
        <v>0</v>
      </c>
      <c r="T39" s="99">
        <v>0</v>
      </c>
    </row>
    <row r="40" spans="1:257" s="31" customFormat="1" ht="15" customHeight="1" x14ac:dyDescent="0.2">
      <c r="A40" s="5" t="s">
        <v>200</v>
      </c>
      <c r="B40" s="198" t="s">
        <v>8</v>
      </c>
      <c r="C40" s="203"/>
      <c r="D40" s="203"/>
      <c r="E40" s="204"/>
      <c r="F40" s="98" t="s">
        <v>154</v>
      </c>
      <c r="G40" s="99">
        <f t="shared" si="2"/>
        <v>113</v>
      </c>
      <c r="H40" s="99">
        <v>35</v>
      </c>
      <c r="I40" s="100">
        <f t="shared" si="3"/>
        <v>78</v>
      </c>
      <c r="J40" s="99">
        <v>24</v>
      </c>
      <c r="K40" s="99">
        <v>8</v>
      </c>
      <c r="L40" s="101"/>
      <c r="M40" s="99">
        <v>34</v>
      </c>
      <c r="N40" s="99">
        <v>44</v>
      </c>
      <c r="O40" s="99">
        <v>0</v>
      </c>
      <c r="P40" s="99">
        <v>0</v>
      </c>
      <c r="Q40" s="99">
        <v>0</v>
      </c>
      <c r="R40" s="99">
        <v>0</v>
      </c>
      <c r="S40" s="99">
        <v>0</v>
      </c>
      <c r="T40" s="99">
        <v>0</v>
      </c>
    </row>
    <row r="41" spans="1:257" s="31" customFormat="1" ht="15" customHeight="1" x14ac:dyDescent="0.2">
      <c r="A41" s="5" t="s">
        <v>201</v>
      </c>
      <c r="B41" s="198" t="s">
        <v>170</v>
      </c>
      <c r="C41" s="203"/>
      <c r="D41" s="203"/>
      <c r="E41" s="204"/>
      <c r="F41" s="98" t="s">
        <v>154</v>
      </c>
      <c r="G41" s="99">
        <f t="shared" si="2"/>
        <v>55</v>
      </c>
      <c r="H41" s="99">
        <v>16</v>
      </c>
      <c r="I41" s="100">
        <f t="shared" si="3"/>
        <v>39</v>
      </c>
      <c r="J41" s="99">
        <v>7</v>
      </c>
      <c r="K41" s="99">
        <v>4</v>
      </c>
      <c r="L41" s="101"/>
      <c r="M41" s="99">
        <v>17</v>
      </c>
      <c r="N41" s="99">
        <v>22</v>
      </c>
      <c r="O41" s="99">
        <v>0</v>
      </c>
      <c r="P41" s="99">
        <v>0</v>
      </c>
      <c r="Q41" s="99">
        <v>0</v>
      </c>
      <c r="R41" s="99">
        <v>0</v>
      </c>
      <c r="S41" s="99">
        <v>0</v>
      </c>
      <c r="T41" s="99">
        <v>0</v>
      </c>
    </row>
    <row r="42" spans="1:257" s="31" customFormat="1" ht="15" customHeight="1" x14ac:dyDescent="0.2">
      <c r="A42" s="5" t="s">
        <v>202</v>
      </c>
      <c r="B42" s="198" t="s">
        <v>175</v>
      </c>
      <c r="C42" s="203"/>
      <c r="D42" s="203"/>
      <c r="E42" s="204"/>
      <c r="F42" s="98" t="s">
        <v>210</v>
      </c>
      <c r="G42" s="99">
        <f t="shared" si="2"/>
        <v>55</v>
      </c>
      <c r="H42" s="99">
        <v>16</v>
      </c>
      <c r="I42" s="100">
        <f t="shared" si="3"/>
        <v>39</v>
      </c>
      <c r="J42" s="99">
        <v>11</v>
      </c>
      <c r="K42" s="99">
        <v>4</v>
      </c>
      <c r="L42" s="101"/>
      <c r="M42" s="99">
        <v>17</v>
      </c>
      <c r="N42" s="99">
        <v>22</v>
      </c>
      <c r="O42" s="99">
        <v>0</v>
      </c>
      <c r="P42" s="99">
        <v>0</v>
      </c>
      <c r="Q42" s="99">
        <v>0</v>
      </c>
      <c r="R42" s="99">
        <v>0</v>
      </c>
      <c r="S42" s="99">
        <v>0</v>
      </c>
      <c r="T42" s="99">
        <v>0</v>
      </c>
    </row>
    <row r="43" spans="1:257" s="54" customFormat="1" ht="15" customHeight="1" x14ac:dyDescent="0.2">
      <c r="A43" s="96" t="s">
        <v>203</v>
      </c>
      <c r="B43" s="195" t="s">
        <v>204</v>
      </c>
      <c r="C43" s="196"/>
      <c r="D43" s="196"/>
      <c r="E43" s="197"/>
      <c r="F43" s="98"/>
      <c r="G43" s="102">
        <f>SUM(G44:G46)</f>
        <v>522</v>
      </c>
      <c r="H43" s="102">
        <f>SUM(H44:H46)</f>
        <v>171</v>
      </c>
      <c r="I43" s="102">
        <f>SUM(I44:I46)</f>
        <v>351</v>
      </c>
      <c r="J43" s="102">
        <f>SUM(J44:J46)</f>
        <v>97</v>
      </c>
      <c r="K43" s="102">
        <f>SUM(K44:K46)</f>
        <v>100</v>
      </c>
      <c r="L43" s="102"/>
      <c r="M43" s="103">
        <f t="shared" ref="M43:T43" si="4">SUM(M44:M46)</f>
        <v>153</v>
      </c>
      <c r="N43" s="103">
        <f t="shared" si="4"/>
        <v>198</v>
      </c>
      <c r="O43" s="103">
        <f t="shared" si="4"/>
        <v>0</v>
      </c>
      <c r="P43" s="103">
        <f t="shared" si="4"/>
        <v>0</v>
      </c>
      <c r="Q43" s="103">
        <f t="shared" si="4"/>
        <v>0</v>
      </c>
      <c r="R43" s="103">
        <f t="shared" si="4"/>
        <v>0</v>
      </c>
      <c r="S43" s="103">
        <f t="shared" si="4"/>
        <v>0</v>
      </c>
      <c r="T43" s="103">
        <f t="shared" si="4"/>
        <v>0</v>
      </c>
      <c r="U43" s="106"/>
      <c r="V43" s="106"/>
      <c r="W43" s="106"/>
      <c r="X43" s="106"/>
      <c r="Y43" s="106"/>
      <c r="Z43" s="106"/>
      <c r="AA43" s="106"/>
      <c r="AB43" s="106"/>
      <c r="AC43" s="106"/>
      <c r="AD43" s="106"/>
      <c r="AE43" s="106"/>
      <c r="AF43" s="106"/>
      <c r="AG43" s="106"/>
      <c r="AH43" s="106"/>
      <c r="AI43" s="106"/>
      <c r="AJ43" s="106"/>
      <c r="AK43" s="106"/>
      <c r="AL43" s="106"/>
      <c r="AM43" s="106"/>
      <c r="AN43" s="106"/>
      <c r="AO43" s="106"/>
      <c r="AP43" s="106"/>
      <c r="AQ43" s="106"/>
      <c r="AR43" s="106"/>
      <c r="AS43" s="106"/>
      <c r="AT43" s="106"/>
      <c r="AU43" s="106"/>
      <c r="AV43" s="106"/>
      <c r="AW43" s="106"/>
      <c r="AX43" s="106"/>
      <c r="AY43" s="106"/>
      <c r="AZ43" s="106"/>
      <c r="BA43" s="106"/>
      <c r="BB43" s="106"/>
      <c r="BC43" s="106"/>
      <c r="BD43" s="106"/>
      <c r="BE43" s="106"/>
      <c r="BF43" s="106"/>
      <c r="BG43" s="106"/>
      <c r="BH43" s="106"/>
      <c r="BI43" s="106"/>
      <c r="BJ43" s="106"/>
      <c r="BK43" s="106"/>
      <c r="BL43" s="106"/>
      <c r="BM43" s="106"/>
      <c r="BN43" s="106"/>
      <c r="BO43" s="106"/>
      <c r="BP43" s="106"/>
      <c r="BQ43" s="106"/>
      <c r="BR43" s="106"/>
      <c r="BS43" s="106"/>
      <c r="BT43" s="106"/>
      <c r="BU43" s="106"/>
      <c r="BV43" s="106"/>
      <c r="BW43" s="106"/>
      <c r="BX43" s="106"/>
      <c r="BY43" s="106"/>
      <c r="BZ43" s="106"/>
      <c r="CA43" s="106"/>
      <c r="CB43" s="106"/>
      <c r="CC43" s="106"/>
      <c r="CD43" s="106"/>
      <c r="CE43" s="106"/>
      <c r="CF43" s="106"/>
      <c r="CG43" s="106"/>
      <c r="CH43" s="106"/>
      <c r="CI43" s="106"/>
      <c r="CJ43" s="106"/>
      <c r="CK43" s="106"/>
      <c r="CL43" s="106"/>
      <c r="CM43" s="106"/>
      <c r="CN43" s="106"/>
      <c r="CO43" s="106"/>
      <c r="CP43" s="106"/>
      <c r="CQ43" s="106"/>
      <c r="CR43" s="106"/>
      <c r="CS43" s="106"/>
      <c r="CT43" s="106"/>
      <c r="CU43" s="106"/>
      <c r="CV43" s="106"/>
      <c r="CW43" s="106"/>
      <c r="CX43" s="106"/>
      <c r="CY43" s="106"/>
      <c r="CZ43" s="106"/>
      <c r="DA43" s="106"/>
      <c r="DB43" s="106"/>
      <c r="DC43" s="106"/>
      <c r="DD43" s="106"/>
      <c r="DE43" s="106"/>
      <c r="DF43" s="106"/>
      <c r="DG43" s="106"/>
      <c r="DH43" s="106"/>
      <c r="DI43" s="106"/>
      <c r="DJ43" s="106"/>
      <c r="DK43" s="106"/>
      <c r="DL43" s="106"/>
      <c r="DM43" s="106"/>
      <c r="DN43" s="106"/>
      <c r="DO43" s="106"/>
      <c r="DP43" s="106"/>
      <c r="DQ43" s="106"/>
      <c r="DR43" s="106"/>
      <c r="DS43" s="106"/>
      <c r="DT43" s="106"/>
      <c r="DU43" s="106"/>
      <c r="DV43" s="106"/>
      <c r="DW43" s="106"/>
      <c r="DX43" s="106"/>
      <c r="DY43" s="106"/>
      <c r="DZ43" s="106"/>
      <c r="EA43" s="106"/>
      <c r="EB43" s="106"/>
      <c r="EC43" s="106"/>
      <c r="ED43" s="106"/>
      <c r="EE43" s="106"/>
      <c r="EF43" s="106"/>
      <c r="EG43" s="106"/>
      <c r="EH43" s="106"/>
      <c r="EI43" s="106"/>
      <c r="EJ43" s="106"/>
      <c r="EK43" s="106"/>
      <c r="EL43" s="106"/>
      <c r="EM43" s="106"/>
      <c r="EN43" s="106"/>
      <c r="EO43" s="106"/>
      <c r="EP43" s="106"/>
      <c r="EQ43" s="106"/>
      <c r="ER43" s="106"/>
      <c r="ES43" s="106"/>
      <c r="ET43" s="106"/>
      <c r="EU43" s="106"/>
      <c r="EV43" s="106"/>
      <c r="EW43" s="106"/>
      <c r="EX43" s="106"/>
      <c r="EY43" s="106"/>
      <c r="EZ43" s="106"/>
      <c r="FA43" s="106"/>
      <c r="FB43" s="106"/>
      <c r="FC43" s="106"/>
      <c r="FD43" s="106"/>
      <c r="FE43" s="106"/>
      <c r="FF43" s="106"/>
      <c r="FG43" s="106"/>
      <c r="FH43" s="106"/>
      <c r="FI43" s="106"/>
      <c r="FJ43" s="106"/>
      <c r="FK43" s="106"/>
      <c r="FL43" s="106"/>
      <c r="FM43" s="106"/>
      <c r="FN43" s="106"/>
      <c r="FO43" s="106"/>
      <c r="FP43" s="106"/>
      <c r="FQ43" s="106"/>
      <c r="FR43" s="106"/>
      <c r="FS43" s="106"/>
      <c r="FT43" s="106"/>
      <c r="FU43" s="106"/>
      <c r="FV43" s="106"/>
      <c r="FW43" s="106"/>
      <c r="FX43" s="106"/>
      <c r="FY43" s="106"/>
      <c r="FZ43" s="106"/>
      <c r="GA43" s="106"/>
      <c r="GB43" s="106"/>
      <c r="GC43" s="106"/>
      <c r="GD43" s="106"/>
      <c r="GE43" s="106"/>
      <c r="GF43" s="106"/>
      <c r="GG43" s="106"/>
      <c r="GH43" s="106"/>
      <c r="GI43" s="106"/>
      <c r="GJ43" s="106"/>
      <c r="GK43" s="106"/>
      <c r="GL43" s="106"/>
      <c r="GM43" s="106"/>
      <c r="GN43" s="106"/>
      <c r="GO43" s="106"/>
      <c r="GP43" s="106"/>
      <c r="GQ43" s="106"/>
      <c r="GR43" s="106"/>
      <c r="GS43" s="106"/>
      <c r="GT43" s="106"/>
      <c r="GU43" s="106"/>
      <c r="GV43" s="106"/>
      <c r="GW43" s="106"/>
      <c r="GX43" s="106"/>
      <c r="GY43" s="106"/>
      <c r="GZ43" s="106"/>
      <c r="HA43" s="106"/>
      <c r="HB43" s="106"/>
      <c r="HC43" s="106"/>
      <c r="HD43" s="106"/>
      <c r="HE43" s="106"/>
      <c r="HF43" s="106"/>
      <c r="HG43" s="106"/>
      <c r="HH43" s="106"/>
      <c r="HI43" s="106"/>
      <c r="HJ43" s="106"/>
      <c r="HK43" s="106"/>
      <c r="HL43" s="106"/>
      <c r="HM43" s="106"/>
      <c r="HN43" s="106"/>
      <c r="HO43" s="106"/>
      <c r="HP43" s="106"/>
      <c r="HQ43" s="106"/>
      <c r="HR43" s="106"/>
      <c r="HS43" s="106"/>
      <c r="HT43" s="106"/>
      <c r="HU43" s="106"/>
      <c r="HV43" s="106"/>
      <c r="HW43" s="106"/>
      <c r="HX43" s="106"/>
      <c r="HY43" s="106"/>
      <c r="HZ43" s="106"/>
      <c r="IA43" s="106"/>
      <c r="IB43" s="106"/>
      <c r="IC43" s="106"/>
      <c r="ID43" s="106"/>
      <c r="IE43" s="106"/>
      <c r="IF43" s="106"/>
      <c r="IG43" s="106"/>
      <c r="IH43" s="106"/>
      <c r="II43" s="106"/>
      <c r="IJ43" s="106"/>
      <c r="IK43" s="106"/>
      <c r="IL43" s="106"/>
      <c r="IM43" s="106"/>
      <c r="IN43" s="106"/>
      <c r="IO43" s="106"/>
      <c r="IP43" s="106"/>
      <c r="IQ43" s="106"/>
      <c r="IR43" s="106"/>
      <c r="IS43" s="106"/>
      <c r="IT43" s="106"/>
      <c r="IU43" s="106"/>
      <c r="IV43" s="106"/>
      <c r="IW43" s="106"/>
    </row>
    <row r="44" spans="1:257" s="107" customFormat="1" ht="15" customHeight="1" x14ac:dyDescent="0.25">
      <c r="A44" s="5" t="s">
        <v>205</v>
      </c>
      <c r="B44" s="198" t="s">
        <v>119</v>
      </c>
      <c r="C44" s="199"/>
      <c r="D44" s="199"/>
      <c r="E44" s="200"/>
      <c r="F44" s="98" t="s">
        <v>155</v>
      </c>
      <c r="G44" s="99">
        <f>H44+I44</f>
        <v>174</v>
      </c>
      <c r="H44" s="99">
        <v>57</v>
      </c>
      <c r="I44" s="100">
        <f t="shared" si="3"/>
        <v>117</v>
      </c>
      <c r="J44" s="99">
        <v>34</v>
      </c>
      <c r="K44" s="99">
        <v>78</v>
      </c>
      <c r="L44" s="101"/>
      <c r="M44" s="99">
        <v>51</v>
      </c>
      <c r="N44" s="99">
        <v>66</v>
      </c>
      <c r="O44" s="99">
        <v>0</v>
      </c>
      <c r="P44" s="99">
        <v>0</v>
      </c>
      <c r="Q44" s="99">
        <v>0</v>
      </c>
      <c r="R44" s="99">
        <v>0</v>
      </c>
      <c r="S44" s="99">
        <v>0</v>
      </c>
      <c r="T44" s="99">
        <v>0</v>
      </c>
    </row>
    <row r="45" spans="1:257" s="106" customFormat="1" ht="15" customHeight="1" x14ac:dyDescent="0.2">
      <c r="A45" s="5" t="s">
        <v>206</v>
      </c>
      <c r="B45" s="198" t="s">
        <v>158</v>
      </c>
      <c r="C45" s="199"/>
      <c r="D45" s="199"/>
      <c r="E45" s="200"/>
      <c r="F45" s="98" t="s">
        <v>154</v>
      </c>
      <c r="G45" s="99">
        <f>H45+I45</f>
        <v>174</v>
      </c>
      <c r="H45" s="19">
        <v>57</v>
      </c>
      <c r="I45" s="100">
        <f t="shared" si="3"/>
        <v>117</v>
      </c>
      <c r="J45" s="99">
        <v>33</v>
      </c>
      <c r="K45" s="19">
        <v>11</v>
      </c>
      <c r="L45" s="101"/>
      <c r="M45" s="99">
        <v>51</v>
      </c>
      <c r="N45" s="99">
        <v>66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</row>
    <row r="46" spans="1:257" s="106" customFormat="1" ht="15" customHeight="1" x14ac:dyDescent="0.2">
      <c r="A46" s="5" t="s">
        <v>207</v>
      </c>
      <c r="B46" s="198" t="s">
        <v>159</v>
      </c>
      <c r="C46" s="199"/>
      <c r="D46" s="199"/>
      <c r="E46" s="200"/>
      <c r="F46" s="98" t="s">
        <v>154</v>
      </c>
      <c r="G46" s="99">
        <f>H46+I46</f>
        <v>174</v>
      </c>
      <c r="H46" s="19">
        <v>57</v>
      </c>
      <c r="I46" s="100">
        <f t="shared" si="3"/>
        <v>117</v>
      </c>
      <c r="J46" s="99">
        <v>30</v>
      </c>
      <c r="K46" s="19">
        <v>11</v>
      </c>
      <c r="L46" s="101"/>
      <c r="M46" s="99">
        <v>51</v>
      </c>
      <c r="N46" s="99">
        <v>66</v>
      </c>
      <c r="O46" s="99">
        <v>0</v>
      </c>
      <c r="P46" s="99">
        <v>0</v>
      </c>
      <c r="Q46" s="99">
        <v>0</v>
      </c>
      <c r="R46" s="99">
        <v>0</v>
      </c>
      <c r="S46" s="99">
        <v>0</v>
      </c>
      <c r="T46" s="99">
        <v>0</v>
      </c>
    </row>
    <row r="47" spans="1:257" s="35" customFormat="1" ht="15" customHeight="1" x14ac:dyDescent="0.25">
      <c r="A47" s="11" t="s">
        <v>26</v>
      </c>
      <c r="B47" s="191" t="s">
        <v>27</v>
      </c>
      <c r="C47" s="201"/>
      <c r="D47" s="201"/>
      <c r="E47" s="202"/>
      <c r="F47" s="15" t="s">
        <v>218</v>
      </c>
      <c r="G47" s="13">
        <f>SUM(G48:G54)</f>
        <v>1065</v>
      </c>
      <c r="H47" s="13">
        <f>SUM(H48:H54)</f>
        <v>401</v>
      </c>
      <c r="I47" s="13">
        <f>SUM(I48:I54)</f>
        <v>664</v>
      </c>
      <c r="J47" s="13">
        <f>SUM(J48:J54)</f>
        <v>226</v>
      </c>
      <c r="K47" s="13">
        <f>SUM(K48:K54)</f>
        <v>389</v>
      </c>
      <c r="L47" s="128"/>
      <c r="M47" s="40">
        <f t="shared" ref="M47:T47" si="5">SUM(M48:M54)</f>
        <v>0</v>
      </c>
      <c r="N47" s="40">
        <f t="shared" si="5"/>
        <v>0</v>
      </c>
      <c r="O47" s="40">
        <f t="shared" si="5"/>
        <v>187</v>
      </c>
      <c r="P47" s="40">
        <f t="shared" si="5"/>
        <v>168</v>
      </c>
      <c r="Q47" s="40">
        <f t="shared" si="5"/>
        <v>60</v>
      </c>
      <c r="R47" s="40">
        <f t="shared" si="5"/>
        <v>173</v>
      </c>
      <c r="S47" s="40">
        <f t="shared" si="5"/>
        <v>48</v>
      </c>
      <c r="T47" s="40">
        <f t="shared" si="5"/>
        <v>28</v>
      </c>
    </row>
    <row r="48" spans="1:257" s="31" customFormat="1" ht="15" customHeight="1" x14ac:dyDescent="0.2">
      <c r="A48" s="5" t="s">
        <v>28</v>
      </c>
      <c r="B48" s="164" t="s">
        <v>29</v>
      </c>
      <c r="C48" s="165"/>
      <c r="D48" s="165"/>
      <c r="E48" s="166"/>
      <c r="F48" s="18" t="s">
        <v>124</v>
      </c>
      <c r="G48" s="19">
        <f t="shared" ref="G48:G54" si="6">H48+I48</f>
        <v>84</v>
      </c>
      <c r="H48" s="19">
        <v>27</v>
      </c>
      <c r="I48" s="49">
        <f>SUM(M48:T48)</f>
        <v>57</v>
      </c>
      <c r="J48" s="25">
        <v>16</v>
      </c>
      <c r="K48" s="19">
        <v>8</v>
      </c>
      <c r="L48" s="17"/>
      <c r="M48" s="46">
        <v>0</v>
      </c>
      <c r="N48" s="46">
        <v>0</v>
      </c>
      <c r="O48" s="46">
        <v>0</v>
      </c>
      <c r="P48" s="46">
        <v>0</v>
      </c>
      <c r="Q48" s="46">
        <v>0</v>
      </c>
      <c r="R48" s="46">
        <v>57</v>
      </c>
      <c r="S48" s="46">
        <v>0</v>
      </c>
      <c r="T48" s="46">
        <v>0</v>
      </c>
    </row>
    <row r="49" spans="1:37" s="31" customFormat="1" ht="15" customHeight="1" x14ac:dyDescent="0.2">
      <c r="A49" s="5" t="s">
        <v>30</v>
      </c>
      <c r="B49" s="164" t="s">
        <v>25</v>
      </c>
      <c r="C49" s="165"/>
      <c r="D49" s="165"/>
      <c r="E49" s="166"/>
      <c r="F49" s="18" t="s">
        <v>169</v>
      </c>
      <c r="G49" s="19">
        <f t="shared" si="6"/>
        <v>75</v>
      </c>
      <c r="H49" s="19">
        <v>24</v>
      </c>
      <c r="I49" s="49">
        <f t="shared" ref="I49:I54" si="7">SUM(M49:T49)</f>
        <v>51</v>
      </c>
      <c r="J49" s="25">
        <v>14</v>
      </c>
      <c r="K49" s="19">
        <v>8</v>
      </c>
      <c r="L49" s="17"/>
      <c r="M49" s="46">
        <v>0</v>
      </c>
      <c r="N49" s="46">
        <v>0</v>
      </c>
      <c r="O49" s="46">
        <v>51</v>
      </c>
      <c r="P49" s="46">
        <v>0</v>
      </c>
      <c r="Q49" s="46">
        <v>0</v>
      </c>
      <c r="R49" s="46">
        <v>0</v>
      </c>
      <c r="S49" s="46">
        <v>0</v>
      </c>
      <c r="T49" s="46">
        <v>0</v>
      </c>
    </row>
    <row r="50" spans="1:37" s="31" customFormat="1" ht="15" customHeight="1" x14ac:dyDescent="0.2">
      <c r="A50" s="5" t="s">
        <v>31</v>
      </c>
      <c r="B50" s="164" t="s">
        <v>23</v>
      </c>
      <c r="C50" s="165"/>
      <c r="D50" s="165"/>
      <c r="E50" s="166"/>
      <c r="F50" s="18" t="s">
        <v>217</v>
      </c>
      <c r="G50" s="19">
        <f t="shared" si="6"/>
        <v>262</v>
      </c>
      <c r="H50" s="19">
        <v>90</v>
      </c>
      <c r="I50" s="14">
        <f t="shared" si="7"/>
        <v>172</v>
      </c>
      <c r="J50" s="19">
        <v>64</v>
      </c>
      <c r="K50" s="19">
        <v>179</v>
      </c>
      <c r="L50" s="17"/>
      <c r="M50" s="46">
        <v>0</v>
      </c>
      <c r="N50" s="46">
        <v>0</v>
      </c>
      <c r="O50" s="46">
        <v>34</v>
      </c>
      <c r="P50" s="46">
        <v>42</v>
      </c>
      <c r="Q50" s="46">
        <v>20</v>
      </c>
      <c r="R50" s="46">
        <v>38</v>
      </c>
      <c r="S50" s="47">
        <v>24</v>
      </c>
      <c r="T50" s="47">
        <v>14</v>
      </c>
    </row>
    <row r="51" spans="1:37" s="31" customFormat="1" ht="15" customHeight="1" x14ac:dyDescent="0.2">
      <c r="A51" s="5" t="s">
        <v>127</v>
      </c>
      <c r="B51" s="164" t="s">
        <v>7</v>
      </c>
      <c r="C51" s="165"/>
      <c r="D51" s="165"/>
      <c r="E51" s="166"/>
      <c r="F51" s="18" t="s">
        <v>132</v>
      </c>
      <c r="G51" s="19">
        <f t="shared" si="6"/>
        <v>344</v>
      </c>
      <c r="H51" s="19">
        <v>172</v>
      </c>
      <c r="I51" s="14">
        <f t="shared" si="7"/>
        <v>172</v>
      </c>
      <c r="J51" s="19">
        <v>60</v>
      </c>
      <c r="K51" s="19">
        <v>172</v>
      </c>
      <c r="L51" s="17"/>
      <c r="M51" s="46">
        <v>0</v>
      </c>
      <c r="N51" s="46">
        <v>0</v>
      </c>
      <c r="O51" s="46">
        <v>34</v>
      </c>
      <c r="P51" s="46">
        <v>42</v>
      </c>
      <c r="Q51" s="46">
        <v>20</v>
      </c>
      <c r="R51" s="46">
        <v>38</v>
      </c>
      <c r="S51" s="47">
        <v>24</v>
      </c>
      <c r="T51" s="47">
        <f>7*2</f>
        <v>14</v>
      </c>
    </row>
    <row r="52" spans="1:37" s="31" customFormat="1" ht="15" customHeight="1" x14ac:dyDescent="0.2">
      <c r="A52" s="5" t="s">
        <v>128</v>
      </c>
      <c r="B52" s="164" t="s">
        <v>125</v>
      </c>
      <c r="C52" s="193"/>
      <c r="D52" s="193"/>
      <c r="E52" s="194"/>
      <c r="F52" s="18" t="s">
        <v>166</v>
      </c>
      <c r="G52" s="19">
        <f t="shared" si="6"/>
        <v>136</v>
      </c>
      <c r="H52" s="19">
        <v>40</v>
      </c>
      <c r="I52" s="49">
        <f>SUM(M52:T52)</f>
        <v>96</v>
      </c>
      <c r="J52" s="25">
        <v>30</v>
      </c>
      <c r="K52" s="19">
        <v>13</v>
      </c>
      <c r="L52" s="17"/>
      <c r="M52" s="46">
        <v>0</v>
      </c>
      <c r="N52" s="46">
        <v>0</v>
      </c>
      <c r="O52" s="46">
        <v>34</v>
      </c>
      <c r="P52" s="46">
        <v>42</v>
      </c>
      <c r="Q52" s="46">
        <v>20</v>
      </c>
      <c r="R52" s="46">
        <v>0</v>
      </c>
      <c r="S52" s="47">
        <v>0</v>
      </c>
      <c r="T52" s="47">
        <v>0</v>
      </c>
    </row>
    <row r="53" spans="1:37" s="31" customFormat="1" ht="15" customHeight="1" x14ac:dyDescent="0.2">
      <c r="A53" s="5" t="s">
        <v>129</v>
      </c>
      <c r="B53" s="164" t="s">
        <v>165</v>
      </c>
      <c r="C53" s="165"/>
      <c r="D53" s="165"/>
      <c r="E53" s="166"/>
      <c r="F53" s="18" t="s">
        <v>88</v>
      </c>
      <c r="G53" s="19">
        <f t="shared" si="6"/>
        <v>58</v>
      </c>
      <c r="H53" s="19">
        <v>18</v>
      </c>
      <c r="I53" s="49">
        <f>SUM(M53:T53)</f>
        <v>40</v>
      </c>
      <c r="J53" s="25">
        <v>20</v>
      </c>
      <c r="K53" s="25">
        <v>5</v>
      </c>
      <c r="L53" s="20"/>
      <c r="M53" s="17">
        <v>0</v>
      </c>
      <c r="N53" s="17">
        <v>0</v>
      </c>
      <c r="O53" s="17">
        <v>0</v>
      </c>
      <c r="P53" s="17">
        <v>0</v>
      </c>
      <c r="Q53" s="17">
        <v>0</v>
      </c>
      <c r="R53" s="20">
        <v>40</v>
      </c>
      <c r="S53" s="17">
        <v>0</v>
      </c>
      <c r="T53" s="17">
        <v>0</v>
      </c>
      <c r="AD53" s="108"/>
    </row>
    <row r="54" spans="1:37" s="31" customFormat="1" ht="15" customHeight="1" x14ac:dyDescent="0.2">
      <c r="A54" s="5" t="s">
        <v>167</v>
      </c>
      <c r="B54" s="164" t="s">
        <v>126</v>
      </c>
      <c r="C54" s="193"/>
      <c r="D54" s="193"/>
      <c r="E54" s="194"/>
      <c r="F54" s="18" t="s">
        <v>130</v>
      </c>
      <c r="G54" s="19">
        <f t="shared" si="6"/>
        <v>106</v>
      </c>
      <c r="H54" s="19">
        <v>30</v>
      </c>
      <c r="I54" s="14">
        <f t="shared" si="7"/>
        <v>76</v>
      </c>
      <c r="J54" s="19">
        <v>22</v>
      </c>
      <c r="K54" s="19">
        <v>4</v>
      </c>
      <c r="L54" s="17"/>
      <c r="M54" s="46">
        <v>0</v>
      </c>
      <c r="N54" s="46">
        <v>0</v>
      </c>
      <c r="O54" s="46">
        <v>34</v>
      </c>
      <c r="P54" s="46">
        <v>42</v>
      </c>
      <c r="Q54" s="46">
        <v>0</v>
      </c>
      <c r="R54" s="46">
        <v>0</v>
      </c>
      <c r="S54" s="47">
        <v>0</v>
      </c>
      <c r="T54" s="47">
        <v>0</v>
      </c>
      <c r="AD54" s="108"/>
    </row>
    <row r="55" spans="1:37" s="35" customFormat="1" ht="15" customHeight="1" x14ac:dyDescent="0.25">
      <c r="A55" s="7" t="s">
        <v>32</v>
      </c>
      <c r="B55" s="191" t="s">
        <v>33</v>
      </c>
      <c r="C55" s="160"/>
      <c r="D55" s="160"/>
      <c r="E55" s="161"/>
      <c r="F55" s="15" t="s">
        <v>189</v>
      </c>
      <c r="G55" s="13">
        <f>SUM(G56:G58)</f>
        <v>243</v>
      </c>
      <c r="H55" s="13">
        <f>SUM(H56:H58)</f>
        <v>78</v>
      </c>
      <c r="I55" s="13">
        <f>SUM(I56:I58)</f>
        <v>165</v>
      </c>
      <c r="J55" s="13">
        <f>SUM(J56:J58)</f>
        <v>73</v>
      </c>
      <c r="K55" s="13">
        <f>SUM(K56:K58)</f>
        <v>84</v>
      </c>
      <c r="L55" s="128"/>
      <c r="M55" s="40">
        <f t="shared" ref="M55:T55" si="8">SUM(M56:M58)</f>
        <v>0</v>
      </c>
      <c r="N55" s="40">
        <f t="shared" si="8"/>
        <v>0</v>
      </c>
      <c r="O55" s="40">
        <f t="shared" si="8"/>
        <v>102</v>
      </c>
      <c r="P55" s="40">
        <f t="shared" si="8"/>
        <v>63</v>
      </c>
      <c r="Q55" s="40">
        <f t="shared" si="8"/>
        <v>0</v>
      </c>
      <c r="R55" s="40">
        <f t="shared" si="8"/>
        <v>0</v>
      </c>
      <c r="S55" s="40">
        <f t="shared" si="8"/>
        <v>0</v>
      </c>
      <c r="T55" s="40">
        <f t="shared" si="8"/>
        <v>0</v>
      </c>
      <c r="AD55" s="68"/>
    </row>
    <row r="56" spans="1:37" s="31" customFormat="1" ht="15" customHeight="1" x14ac:dyDescent="0.2">
      <c r="A56" s="5" t="s">
        <v>34</v>
      </c>
      <c r="B56" s="164" t="s">
        <v>24</v>
      </c>
      <c r="C56" s="165"/>
      <c r="D56" s="165"/>
      <c r="E56" s="166"/>
      <c r="F56" s="18" t="s">
        <v>130</v>
      </c>
      <c r="G56" s="19">
        <f>H56+I56</f>
        <v>81</v>
      </c>
      <c r="H56" s="19">
        <v>26</v>
      </c>
      <c r="I56" s="49">
        <f>SUM(M56:T56)</f>
        <v>55</v>
      </c>
      <c r="J56" s="25">
        <v>24</v>
      </c>
      <c r="K56" s="19">
        <v>17</v>
      </c>
      <c r="L56" s="17"/>
      <c r="M56" s="46">
        <v>0</v>
      </c>
      <c r="N56" s="46">
        <v>0</v>
      </c>
      <c r="O56" s="46">
        <v>34</v>
      </c>
      <c r="P56" s="46">
        <v>21</v>
      </c>
      <c r="Q56" s="46">
        <v>0</v>
      </c>
      <c r="R56" s="46">
        <v>0</v>
      </c>
      <c r="S56" s="46">
        <v>0</v>
      </c>
      <c r="T56" s="46">
        <v>0</v>
      </c>
    </row>
    <row r="57" spans="1:37" s="31" customFormat="1" ht="15" customHeight="1" x14ac:dyDescent="0.2">
      <c r="A57" s="5" t="s">
        <v>35</v>
      </c>
      <c r="B57" s="164" t="s">
        <v>37</v>
      </c>
      <c r="C57" s="165"/>
      <c r="D57" s="165"/>
      <c r="E57" s="166"/>
      <c r="F57" s="18" t="s">
        <v>169</v>
      </c>
      <c r="G57" s="19">
        <f>H57+I57</f>
        <v>50</v>
      </c>
      <c r="H57" s="19">
        <v>16</v>
      </c>
      <c r="I57" s="49">
        <f>SUM(M57:T57)</f>
        <v>34</v>
      </c>
      <c r="J57" s="25">
        <v>15</v>
      </c>
      <c r="K57" s="19">
        <v>8</v>
      </c>
      <c r="L57" s="17"/>
      <c r="M57" s="46">
        <v>0</v>
      </c>
      <c r="N57" s="46">
        <v>0</v>
      </c>
      <c r="O57" s="46">
        <v>34</v>
      </c>
      <c r="P57" s="46">
        <v>0</v>
      </c>
      <c r="Q57" s="46">
        <v>0</v>
      </c>
      <c r="R57" s="46">
        <v>0</v>
      </c>
      <c r="S57" s="46">
        <v>0</v>
      </c>
      <c r="T57" s="46">
        <v>0</v>
      </c>
    </row>
    <row r="58" spans="1:37" s="31" customFormat="1" ht="15" customHeight="1" x14ac:dyDescent="0.2">
      <c r="A58" s="5" t="s">
        <v>36</v>
      </c>
      <c r="B58" s="164" t="s">
        <v>178</v>
      </c>
      <c r="C58" s="165"/>
      <c r="D58" s="165"/>
      <c r="E58" s="166"/>
      <c r="F58" s="18" t="s">
        <v>130</v>
      </c>
      <c r="G58" s="19">
        <f>H58+I58</f>
        <v>112</v>
      </c>
      <c r="H58" s="19">
        <v>36</v>
      </c>
      <c r="I58" s="49">
        <f>SUM(M58:T58)</f>
        <v>76</v>
      </c>
      <c r="J58" s="25">
        <v>34</v>
      </c>
      <c r="K58" s="19">
        <v>59</v>
      </c>
      <c r="L58" s="17"/>
      <c r="M58" s="46">
        <v>0</v>
      </c>
      <c r="N58" s="46">
        <v>0</v>
      </c>
      <c r="O58" s="46">
        <v>34</v>
      </c>
      <c r="P58" s="46">
        <v>42</v>
      </c>
      <c r="Q58" s="46">
        <v>0</v>
      </c>
      <c r="R58" s="46">
        <v>0</v>
      </c>
      <c r="S58" s="46">
        <v>0</v>
      </c>
      <c r="T58" s="46">
        <v>0</v>
      </c>
      <c r="AK58" s="108"/>
    </row>
    <row r="59" spans="1:37" s="35" customFormat="1" ht="15" customHeight="1" x14ac:dyDescent="0.25">
      <c r="A59" s="12" t="s">
        <v>38</v>
      </c>
      <c r="B59" s="167" t="s">
        <v>39</v>
      </c>
      <c r="C59" s="160"/>
      <c r="D59" s="160"/>
      <c r="E59" s="161"/>
      <c r="F59" s="15" t="s">
        <v>229</v>
      </c>
      <c r="G59" s="13">
        <f>G60+G72</f>
        <v>4164</v>
      </c>
      <c r="H59" s="13">
        <f>H60+H72</f>
        <v>1069</v>
      </c>
      <c r="I59" s="13">
        <f>I60+I72</f>
        <v>3095</v>
      </c>
      <c r="J59" s="13">
        <f>J60+J72</f>
        <v>2688</v>
      </c>
      <c r="K59" s="13">
        <f>K60+K72</f>
        <v>1124</v>
      </c>
      <c r="L59" s="13">
        <f>L72</f>
        <v>1</v>
      </c>
      <c r="M59" s="40">
        <f t="shared" ref="M59:T59" si="9">M60+M72</f>
        <v>0</v>
      </c>
      <c r="N59" s="40">
        <f t="shared" si="9"/>
        <v>0</v>
      </c>
      <c r="O59" s="40">
        <f t="shared" si="9"/>
        <v>323</v>
      </c>
      <c r="P59" s="40">
        <f t="shared" si="9"/>
        <v>597</v>
      </c>
      <c r="Q59" s="40">
        <f t="shared" si="9"/>
        <v>516</v>
      </c>
      <c r="R59" s="40">
        <f t="shared" si="9"/>
        <v>691</v>
      </c>
      <c r="S59" s="40">
        <f t="shared" si="9"/>
        <v>528</v>
      </c>
      <c r="T59" s="40">
        <f t="shared" si="9"/>
        <v>440</v>
      </c>
    </row>
    <row r="60" spans="1:37" s="31" customFormat="1" ht="15" customHeight="1" x14ac:dyDescent="0.2">
      <c r="A60" s="6" t="s">
        <v>40</v>
      </c>
      <c r="B60" s="192" t="s">
        <v>41</v>
      </c>
      <c r="C60" s="165"/>
      <c r="D60" s="165"/>
      <c r="E60" s="166"/>
      <c r="F60" s="21" t="s">
        <v>222</v>
      </c>
      <c r="G60" s="14">
        <f>SUM(G61:G71)</f>
        <v>1385</v>
      </c>
      <c r="H60" s="14">
        <f>SUM(H61:H71)</f>
        <v>426</v>
      </c>
      <c r="I60" s="14">
        <f>SUM(I61:I71)</f>
        <v>959</v>
      </c>
      <c r="J60" s="14">
        <f>SUM(J61:J71)</f>
        <v>717</v>
      </c>
      <c r="K60" s="14">
        <f>SUM(K61:K71)</f>
        <v>470</v>
      </c>
      <c r="L60" s="131"/>
      <c r="M60" s="14">
        <f t="shared" ref="M60:T60" si="10">SUM(M61:M71)</f>
        <v>0</v>
      </c>
      <c r="N60" s="14">
        <f t="shared" si="10"/>
        <v>0</v>
      </c>
      <c r="O60" s="14">
        <f t="shared" si="10"/>
        <v>136</v>
      </c>
      <c r="P60" s="14">
        <f t="shared" si="10"/>
        <v>168</v>
      </c>
      <c r="Q60" s="14">
        <f t="shared" si="10"/>
        <v>130</v>
      </c>
      <c r="R60" s="14">
        <f t="shared" si="10"/>
        <v>188</v>
      </c>
      <c r="S60" s="14">
        <f t="shared" si="10"/>
        <v>204</v>
      </c>
      <c r="T60" s="14">
        <f t="shared" si="10"/>
        <v>133</v>
      </c>
    </row>
    <row r="61" spans="1:37" s="31" customFormat="1" ht="15" customHeight="1" x14ac:dyDescent="0.2">
      <c r="A61" s="5" t="s">
        <v>42</v>
      </c>
      <c r="B61" s="164" t="s">
        <v>64</v>
      </c>
      <c r="C61" s="165"/>
      <c r="D61" s="165"/>
      <c r="E61" s="166"/>
      <c r="F61" s="18" t="s">
        <v>216</v>
      </c>
      <c r="G61" s="19">
        <f t="shared" ref="G61:G68" si="11">H61+I61</f>
        <v>302</v>
      </c>
      <c r="H61" s="19">
        <v>101</v>
      </c>
      <c r="I61" s="49">
        <f t="shared" ref="I61:I68" si="12">SUM(M61:T61)</f>
        <v>201</v>
      </c>
      <c r="J61" s="25">
        <v>98</v>
      </c>
      <c r="K61" s="19">
        <v>100</v>
      </c>
      <c r="L61" s="17"/>
      <c r="M61" s="17">
        <v>0</v>
      </c>
      <c r="N61" s="17">
        <v>0</v>
      </c>
      <c r="O61" s="17">
        <v>34</v>
      </c>
      <c r="P61" s="17">
        <v>42</v>
      </c>
      <c r="Q61" s="17">
        <v>30</v>
      </c>
      <c r="R61" s="17">
        <v>38</v>
      </c>
      <c r="S61" s="8">
        <v>36</v>
      </c>
      <c r="T61" s="119">
        <v>21</v>
      </c>
    </row>
    <row r="62" spans="1:37" s="31" customFormat="1" ht="15" customHeight="1" x14ac:dyDescent="0.2">
      <c r="A62" s="5" t="s">
        <v>43</v>
      </c>
      <c r="B62" s="164" t="s">
        <v>65</v>
      </c>
      <c r="C62" s="165"/>
      <c r="D62" s="165"/>
      <c r="E62" s="166"/>
      <c r="F62" s="22" t="s">
        <v>216</v>
      </c>
      <c r="G62" s="19">
        <f t="shared" si="11"/>
        <v>251</v>
      </c>
      <c r="H62" s="19">
        <v>84</v>
      </c>
      <c r="I62" s="49">
        <f t="shared" si="12"/>
        <v>167</v>
      </c>
      <c r="J62" s="19">
        <v>144</v>
      </c>
      <c r="K62" s="120">
        <v>154</v>
      </c>
      <c r="L62" s="23"/>
      <c r="M62" s="17">
        <v>0</v>
      </c>
      <c r="N62" s="17">
        <v>0</v>
      </c>
      <c r="O62" s="17">
        <v>0</v>
      </c>
      <c r="P62" s="17">
        <v>42</v>
      </c>
      <c r="Q62" s="17">
        <v>30</v>
      </c>
      <c r="R62" s="23">
        <v>38</v>
      </c>
      <c r="S62" s="8">
        <v>36</v>
      </c>
      <c r="T62" s="119">
        <v>21</v>
      </c>
    </row>
    <row r="63" spans="1:37" s="31" customFormat="1" ht="15" customHeight="1" x14ac:dyDescent="0.2">
      <c r="A63" s="5" t="s">
        <v>45</v>
      </c>
      <c r="B63" s="164" t="s">
        <v>66</v>
      </c>
      <c r="C63" s="165"/>
      <c r="D63" s="165"/>
      <c r="E63" s="166"/>
      <c r="F63" s="18" t="s">
        <v>187</v>
      </c>
      <c r="G63" s="19">
        <f t="shared" si="11"/>
        <v>165</v>
      </c>
      <c r="H63" s="19">
        <v>55</v>
      </c>
      <c r="I63" s="49">
        <f t="shared" si="12"/>
        <v>110</v>
      </c>
      <c r="J63" s="25">
        <v>67</v>
      </c>
      <c r="K63" s="19">
        <v>8</v>
      </c>
      <c r="L63" s="17"/>
      <c r="M63" s="17">
        <v>0</v>
      </c>
      <c r="N63" s="17">
        <v>0</v>
      </c>
      <c r="O63" s="17">
        <v>68</v>
      </c>
      <c r="P63" s="17">
        <v>42</v>
      </c>
      <c r="Q63" s="17">
        <v>0</v>
      </c>
      <c r="R63" s="17">
        <v>0</v>
      </c>
      <c r="S63" s="17">
        <v>0</v>
      </c>
      <c r="T63" s="17">
        <v>0</v>
      </c>
    </row>
    <row r="64" spans="1:37" s="31" customFormat="1" ht="15" customHeight="1" x14ac:dyDescent="0.2">
      <c r="A64" s="5" t="s">
        <v>46</v>
      </c>
      <c r="B64" s="164" t="s">
        <v>44</v>
      </c>
      <c r="C64" s="165"/>
      <c r="D64" s="165"/>
      <c r="E64" s="166"/>
      <c r="F64" s="24" t="s">
        <v>219</v>
      </c>
      <c r="G64" s="19">
        <f t="shared" si="11"/>
        <v>102</v>
      </c>
      <c r="H64" s="19">
        <v>34</v>
      </c>
      <c r="I64" s="49">
        <f t="shared" si="12"/>
        <v>68</v>
      </c>
      <c r="J64" s="25">
        <v>50</v>
      </c>
      <c r="K64" s="25">
        <v>12</v>
      </c>
      <c r="L64" s="20"/>
      <c r="M64" s="17">
        <v>0</v>
      </c>
      <c r="N64" s="17">
        <v>0</v>
      </c>
      <c r="O64" s="17">
        <v>0</v>
      </c>
      <c r="P64" s="17">
        <v>0</v>
      </c>
      <c r="Q64" s="17">
        <v>30</v>
      </c>
      <c r="R64" s="20">
        <v>38</v>
      </c>
      <c r="S64" s="8">
        <v>0</v>
      </c>
      <c r="T64" s="17">
        <v>0</v>
      </c>
    </row>
    <row r="65" spans="1:20" s="31" customFormat="1" ht="15" customHeight="1" x14ac:dyDescent="0.2">
      <c r="A65" s="5" t="s">
        <v>47</v>
      </c>
      <c r="B65" s="164" t="s">
        <v>48</v>
      </c>
      <c r="C65" s="165"/>
      <c r="D65" s="165"/>
      <c r="E65" s="166"/>
      <c r="F65" s="18" t="s">
        <v>86</v>
      </c>
      <c r="G65" s="19">
        <f t="shared" si="11"/>
        <v>104</v>
      </c>
      <c r="H65" s="19">
        <v>34</v>
      </c>
      <c r="I65" s="49">
        <f t="shared" si="12"/>
        <v>70</v>
      </c>
      <c r="J65" s="25">
        <v>60</v>
      </c>
      <c r="K65" s="19">
        <v>48</v>
      </c>
      <c r="L65" s="17"/>
      <c r="M65" s="109">
        <v>0</v>
      </c>
      <c r="N65" s="17">
        <v>0</v>
      </c>
      <c r="O65" s="110">
        <v>0</v>
      </c>
      <c r="P65" s="17">
        <v>0</v>
      </c>
      <c r="Q65" s="17">
        <v>20</v>
      </c>
      <c r="R65" s="17">
        <v>19</v>
      </c>
      <c r="S65" s="17">
        <v>24</v>
      </c>
      <c r="T65" s="17">
        <f>7*1</f>
        <v>7</v>
      </c>
    </row>
    <row r="66" spans="1:20" s="31" customFormat="1" ht="15" customHeight="1" x14ac:dyDescent="0.2">
      <c r="A66" s="5" t="s">
        <v>173</v>
      </c>
      <c r="B66" s="164" t="s">
        <v>186</v>
      </c>
      <c r="C66" s="165"/>
      <c r="D66" s="165"/>
      <c r="E66" s="166"/>
      <c r="F66" s="24" t="s">
        <v>87</v>
      </c>
      <c r="G66" s="19">
        <f t="shared" si="11"/>
        <v>49</v>
      </c>
      <c r="H66" s="19">
        <v>10</v>
      </c>
      <c r="I66" s="49">
        <f t="shared" si="12"/>
        <v>39</v>
      </c>
      <c r="J66" s="25">
        <v>20</v>
      </c>
      <c r="K66" s="19">
        <v>4</v>
      </c>
      <c r="L66" s="17"/>
      <c r="M66" s="109">
        <v>0</v>
      </c>
      <c r="N66" s="17">
        <v>0</v>
      </c>
      <c r="O66" s="110">
        <v>0</v>
      </c>
      <c r="P66" s="17">
        <v>0</v>
      </c>
      <c r="Q66" s="17">
        <v>20</v>
      </c>
      <c r="R66" s="17">
        <v>19</v>
      </c>
      <c r="S66" s="17">
        <v>0</v>
      </c>
      <c r="T66" s="17">
        <v>0</v>
      </c>
    </row>
    <row r="67" spans="1:20" s="31" customFormat="1" ht="15" customHeight="1" x14ac:dyDescent="0.2">
      <c r="A67" s="5" t="s">
        <v>182</v>
      </c>
      <c r="B67" s="164" t="s">
        <v>183</v>
      </c>
      <c r="C67" s="165"/>
      <c r="D67" s="165"/>
      <c r="E67" s="166"/>
      <c r="F67" s="24" t="s">
        <v>220</v>
      </c>
      <c r="G67" s="19">
        <f t="shared" si="11"/>
        <v>96</v>
      </c>
      <c r="H67" s="19">
        <v>20</v>
      </c>
      <c r="I67" s="49">
        <f t="shared" si="12"/>
        <v>76</v>
      </c>
      <c r="J67" s="25">
        <v>66</v>
      </c>
      <c r="K67" s="19">
        <v>22</v>
      </c>
      <c r="L67" s="17"/>
      <c r="M67" s="109">
        <v>0</v>
      </c>
      <c r="N67" s="17">
        <v>0</v>
      </c>
      <c r="O67" s="110">
        <v>34</v>
      </c>
      <c r="P67" s="17">
        <v>42</v>
      </c>
      <c r="Q67" s="17">
        <v>0</v>
      </c>
      <c r="R67" s="17">
        <v>0</v>
      </c>
      <c r="S67" s="17">
        <v>0</v>
      </c>
      <c r="T67" s="17">
        <v>0</v>
      </c>
    </row>
    <row r="68" spans="1:20" s="31" customFormat="1" ht="15" customHeight="1" x14ac:dyDescent="0.2">
      <c r="A68" s="5" t="s">
        <v>184</v>
      </c>
      <c r="B68" s="164" t="s">
        <v>185</v>
      </c>
      <c r="C68" s="165"/>
      <c r="D68" s="165"/>
      <c r="E68" s="166"/>
      <c r="F68" s="24" t="s">
        <v>221</v>
      </c>
      <c r="G68" s="19">
        <f t="shared" si="11"/>
        <v>98</v>
      </c>
      <c r="H68" s="19">
        <v>20</v>
      </c>
      <c r="I68" s="49">
        <f t="shared" si="12"/>
        <v>78</v>
      </c>
      <c r="J68" s="25">
        <v>62</v>
      </c>
      <c r="K68" s="25">
        <v>32</v>
      </c>
      <c r="L68" s="20"/>
      <c r="M68" s="17">
        <v>0</v>
      </c>
      <c r="N68" s="20">
        <v>0</v>
      </c>
      <c r="O68" s="17">
        <v>0</v>
      </c>
      <c r="P68" s="17">
        <v>0</v>
      </c>
      <c r="Q68" s="17">
        <v>0</v>
      </c>
      <c r="R68" s="20">
        <v>0</v>
      </c>
      <c r="S68" s="17">
        <v>36</v>
      </c>
      <c r="T68" s="17">
        <v>42</v>
      </c>
    </row>
    <row r="69" spans="1:20" s="31" customFormat="1" ht="15" customHeight="1" x14ac:dyDescent="0.2">
      <c r="A69" s="5" t="s">
        <v>208</v>
      </c>
      <c r="B69" s="164" t="s">
        <v>188</v>
      </c>
      <c r="C69" s="165"/>
      <c r="D69" s="165"/>
      <c r="E69" s="166"/>
      <c r="F69" s="24" t="s">
        <v>221</v>
      </c>
      <c r="G69" s="19">
        <f>H69+I69</f>
        <v>113</v>
      </c>
      <c r="H69" s="19">
        <v>35</v>
      </c>
      <c r="I69" s="49">
        <f>SUM(M69:T69)</f>
        <v>78</v>
      </c>
      <c r="J69" s="25">
        <v>78</v>
      </c>
      <c r="K69" s="25">
        <v>72</v>
      </c>
      <c r="L69" s="20"/>
      <c r="M69" s="17">
        <v>0</v>
      </c>
      <c r="N69" s="20">
        <v>0</v>
      </c>
      <c r="O69" s="17">
        <v>0</v>
      </c>
      <c r="P69" s="17">
        <v>0</v>
      </c>
      <c r="Q69" s="17">
        <v>0</v>
      </c>
      <c r="R69" s="20">
        <v>0</v>
      </c>
      <c r="S69" s="17">
        <v>36</v>
      </c>
      <c r="T69" s="17">
        <v>42</v>
      </c>
    </row>
    <row r="70" spans="1:20" s="31" customFormat="1" ht="15" customHeight="1" x14ac:dyDescent="0.2">
      <c r="A70" s="5" t="s">
        <v>209</v>
      </c>
      <c r="B70" s="164" t="s">
        <v>156</v>
      </c>
      <c r="C70" s="165"/>
      <c r="D70" s="165"/>
      <c r="E70" s="166"/>
      <c r="F70" s="24" t="s">
        <v>88</v>
      </c>
      <c r="G70" s="19">
        <f>H70+I70</f>
        <v>53</v>
      </c>
      <c r="H70" s="19">
        <v>17</v>
      </c>
      <c r="I70" s="49">
        <f>SUM(M70:T70)</f>
        <v>36</v>
      </c>
      <c r="J70" s="25">
        <v>36</v>
      </c>
      <c r="K70" s="25">
        <v>6</v>
      </c>
      <c r="L70" s="20"/>
      <c r="M70" s="17">
        <v>0</v>
      </c>
      <c r="N70" s="20">
        <v>0</v>
      </c>
      <c r="O70" s="17">
        <v>0</v>
      </c>
      <c r="P70" s="17">
        <v>0</v>
      </c>
      <c r="Q70" s="17">
        <v>0</v>
      </c>
      <c r="R70" s="20">
        <v>36</v>
      </c>
      <c r="S70" s="17">
        <v>0</v>
      </c>
      <c r="T70" s="17">
        <v>0</v>
      </c>
    </row>
    <row r="71" spans="1:20" s="31" customFormat="1" ht="15" customHeight="1" x14ac:dyDescent="0.2">
      <c r="A71" s="5" t="s">
        <v>215</v>
      </c>
      <c r="B71" s="164" t="s">
        <v>157</v>
      </c>
      <c r="C71" s="165"/>
      <c r="D71" s="165"/>
      <c r="E71" s="166"/>
      <c r="F71" s="24" t="s">
        <v>161</v>
      </c>
      <c r="G71" s="19">
        <f>H71+I71</f>
        <v>52</v>
      </c>
      <c r="H71" s="19">
        <v>16</v>
      </c>
      <c r="I71" s="49">
        <f>SUM(M71:T71)</f>
        <v>36</v>
      </c>
      <c r="J71" s="25">
        <v>36</v>
      </c>
      <c r="K71" s="25">
        <v>12</v>
      </c>
      <c r="L71" s="20"/>
      <c r="M71" s="17">
        <v>0</v>
      </c>
      <c r="N71" s="20">
        <v>0</v>
      </c>
      <c r="O71" s="17">
        <v>0</v>
      </c>
      <c r="P71" s="17">
        <v>0</v>
      </c>
      <c r="Q71" s="17">
        <v>0</v>
      </c>
      <c r="R71" s="20">
        <v>0</v>
      </c>
      <c r="S71" s="17">
        <v>36</v>
      </c>
      <c r="T71" s="17">
        <v>0</v>
      </c>
    </row>
    <row r="72" spans="1:20" s="35" customFormat="1" ht="15" customHeight="1" x14ac:dyDescent="0.25">
      <c r="A72" s="12" t="s">
        <v>49</v>
      </c>
      <c r="B72" s="167" t="s">
        <v>50</v>
      </c>
      <c r="C72" s="168"/>
      <c r="D72" s="168"/>
      <c r="E72" s="169"/>
      <c r="F72" s="113" t="s">
        <v>228</v>
      </c>
      <c r="G72" s="13">
        <f t="shared" ref="G72:T72" si="13">G73+G78+G85+G90+G93</f>
        <v>2779</v>
      </c>
      <c r="H72" s="13">
        <f t="shared" si="13"/>
        <v>643</v>
      </c>
      <c r="I72" s="13">
        <f t="shared" si="13"/>
        <v>2136</v>
      </c>
      <c r="J72" s="13">
        <f t="shared" si="13"/>
        <v>1971</v>
      </c>
      <c r="K72" s="13">
        <f t="shared" si="13"/>
        <v>654</v>
      </c>
      <c r="L72" s="13">
        <f t="shared" si="13"/>
        <v>1</v>
      </c>
      <c r="M72" s="13">
        <f t="shared" si="13"/>
        <v>0</v>
      </c>
      <c r="N72" s="13">
        <f t="shared" si="13"/>
        <v>0</v>
      </c>
      <c r="O72" s="13">
        <f t="shared" si="13"/>
        <v>187</v>
      </c>
      <c r="P72" s="13">
        <f t="shared" si="13"/>
        <v>429</v>
      </c>
      <c r="Q72" s="13">
        <f t="shared" si="13"/>
        <v>386</v>
      </c>
      <c r="R72" s="13">
        <f t="shared" si="13"/>
        <v>503</v>
      </c>
      <c r="S72" s="13">
        <f t="shared" si="13"/>
        <v>324</v>
      </c>
      <c r="T72" s="13">
        <f t="shared" si="13"/>
        <v>307</v>
      </c>
    </row>
    <row r="73" spans="1:20" s="31" customFormat="1" ht="15" customHeight="1" x14ac:dyDescent="0.2">
      <c r="A73" s="9" t="s">
        <v>51</v>
      </c>
      <c r="B73" s="190" t="s">
        <v>67</v>
      </c>
      <c r="C73" s="165"/>
      <c r="D73" s="165"/>
      <c r="E73" s="166"/>
      <c r="F73" s="26" t="s">
        <v>52</v>
      </c>
      <c r="G73" s="27">
        <f>SUM(G74:G77)</f>
        <v>699</v>
      </c>
      <c r="H73" s="27">
        <f>SUM(H74:H75)</f>
        <v>156</v>
      </c>
      <c r="I73" s="27">
        <f>SUM(I74:I77)</f>
        <v>543</v>
      </c>
      <c r="J73" s="27">
        <f>SUM(J74:J77)</f>
        <v>500</v>
      </c>
      <c r="K73" s="27">
        <f>SUM(K74:K77)</f>
        <v>187</v>
      </c>
      <c r="L73" s="28">
        <v>1</v>
      </c>
      <c r="M73" s="27">
        <f>SUM(M74:M75)</f>
        <v>0</v>
      </c>
      <c r="N73" s="27">
        <f>SUM(N74:N75)</f>
        <v>0</v>
      </c>
      <c r="O73" s="27">
        <f t="shared" ref="O73:T73" si="14">SUM(O74:O77)</f>
        <v>119</v>
      </c>
      <c r="P73" s="27">
        <f t="shared" si="14"/>
        <v>168</v>
      </c>
      <c r="Q73" s="27">
        <f t="shared" si="14"/>
        <v>256</v>
      </c>
      <c r="R73" s="27">
        <f t="shared" si="14"/>
        <v>0</v>
      </c>
      <c r="S73" s="27">
        <f t="shared" si="14"/>
        <v>0</v>
      </c>
      <c r="T73" s="27">
        <f t="shared" si="14"/>
        <v>0</v>
      </c>
    </row>
    <row r="74" spans="1:20" s="31" customFormat="1" ht="15" customHeight="1" x14ac:dyDescent="0.2">
      <c r="A74" s="10" t="s">
        <v>53</v>
      </c>
      <c r="B74" s="164" t="s">
        <v>68</v>
      </c>
      <c r="C74" s="165"/>
      <c r="D74" s="165"/>
      <c r="E74" s="166"/>
      <c r="F74" s="18" t="s">
        <v>168</v>
      </c>
      <c r="G74" s="19">
        <f>H74+I74</f>
        <v>230</v>
      </c>
      <c r="H74" s="19">
        <v>75</v>
      </c>
      <c r="I74" s="49">
        <f>SUM(M74:T74)</f>
        <v>155</v>
      </c>
      <c r="J74" s="25">
        <v>155</v>
      </c>
      <c r="K74" s="19">
        <v>95</v>
      </c>
      <c r="L74" s="17"/>
      <c r="M74" s="17">
        <v>0</v>
      </c>
      <c r="N74" s="17">
        <v>0</v>
      </c>
      <c r="O74" s="17">
        <v>51</v>
      </c>
      <c r="P74" s="17">
        <v>84</v>
      </c>
      <c r="Q74" s="17">
        <v>20</v>
      </c>
      <c r="R74" s="17">
        <v>0</v>
      </c>
      <c r="S74" s="17">
        <v>0</v>
      </c>
      <c r="T74" s="17">
        <v>0</v>
      </c>
    </row>
    <row r="75" spans="1:20" s="31" customFormat="1" ht="15" customHeight="1" x14ac:dyDescent="0.2">
      <c r="A75" s="10" t="s">
        <v>54</v>
      </c>
      <c r="B75" s="164" t="s">
        <v>69</v>
      </c>
      <c r="C75" s="165"/>
      <c r="D75" s="165"/>
      <c r="E75" s="166"/>
      <c r="F75" s="18" t="s">
        <v>133</v>
      </c>
      <c r="G75" s="19">
        <f>H75+I75</f>
        <v>253</v>
      </c>
      <c r="H75" s="19">
        <v>81</v>
      </c>
      <c r="I75" s="49">
        <f>SUM(M75:T75)</f>
        <v>172</v>
      </c>
      <c r="J75" s="25">
        <v>172</v>
      </c>
      <c r="K75" s="19">
        <v>92</v>
      </c>
      <c r="L75" s="17"/>
      <c r="M75" s="17">
        <v>0</v>
      </c>
      <c r="N75" s="17">
        <v>0</v>
      </c>
      <c r="O75" s="17">
        <v>68</v>
      </c>
      <c r="P75" s="17">
        <v>84</v>
      </c>
      <c r="Q75" s="17">
        <v>20</v>
      </c>
      <c r="R75" s="17">
        <v>0</v>
      </c>
      <c r="S75" s="17">
        <v>0</v>
      </c>
      <c r="T75" s="17">
        <v>0</v>
      </c>
    </row>
    <row r="76" spans="1:20" s="31" customFormat="1" ht="15" customHeight="1" x14ac:dyDescent="0.2">
      <c r="A76" s="32" t="s">
        <v>116</v>
      </c>
      <c r="B76" s="164" t="s">
        <v>55</v>
      </c>
      <c r="C76" s="165"/>
      <c r="D76" s="165"/>
      <c r="E76" s="166"/>
      <c r="F76" s="18" t="s">
        <v>87</v>
      </c>
      <c r="G76" s="19">
        <f>H76+I76</f>
        <v>72</v>
      </c>
      <c r="H76" s="19">
        <v>0</v>
      </c>
      <c r="I76" s="49">
        <f>SUM(M76:T76)</f>
        <v>72</v>
      </c>
      <c r="J76" s="25">
        <v>58</v>
      </c>
      <c r="K76" s="19">
        <v>0</v>
      </c>
      <c r="L76" s="17"/>
      <c r="M76" s="17">
        <v>0</v>
      </c>
      <c r="N76" s="17">
        <v>0</v>
      </c>
      <c r="O76" s="17">
        <v>0</v>
      </c>
      <c r="P76" s="17">
        <v>0</v>
      </c>
      <c r="Q76" s="17">
        <v>72</v>
      </c>
      <c r="R76" s="17">
        <v>0</v>
      </c>
      <c r="S76" s="17">
        <v>0</v>
      </c>
      <c r="T76" s="17">
        <v>0</v>
      </c>
    </row>
    <row r="77" spans="1:20" s="31" customFormat="1" ht="15" customHeight="1" x14ac:dyDescent="0.2">
      <c r="A77" s="32" t="s">
        <v>115</v>
      </c>
      <c r="B77" s="164" t="s">
        <v>83</v>
      </c>
      <c r="C77" s="165"/>
      <c r="D77" s="165"/>
      <c r="E77" s="166"/>
      <c r="F77" s="18" t="s">
        <v>87</v>
      </c>
      <c r="G77" s="19">
        <f>H77+I77</f>
        <v>144</v>
      </c>
      <c r="H77" s="19">
        <v>0</v>
      </c>
      <c r="I77" s="49">
        <f>SUM(M77:T77)</f>
        <v>144</v>
      </c>
      <c r="J77" s="25">
        <v>115</v>
      </c>
      <c r="K77" s="19">
        <v>0</v>
      </c>
      <c r="L77" s="17"/>
      <c r="M77" s="17">
        <v>0</v>
      </c>
      <c r="N77" s="17">
        <v>0</v>
      </c>
      <c r="O77" s="17">
        <v>0</v>
      </c>
      <c r="P77" s="17">
        <v>0</v>
      </c>
      <c r="Q77" s="17">
        <v>144</v>
      </c>
      <c r="R77" s="17">
        <v>0</v>
      </c>
      <c r="S77" s="17">
        <v>0</v>
      </c>
      <c r="T77" s="17">
        <v>0</v>
      </c>
    </row>
    <row r="78" spans="1:20" s="31" customFormat="1" ht="15" customHeight="1" x14ac:dyDescent="0.2">
      <c r="A78" s="9" t="s">
        <v>56</v>
      </c>
      <c r="B78" s="190" t="s">
        <v>70</v>
      </c>
      <c r="C78" s="165"/>
      <c r="D78" s="165"/>
      <c r="E78" s="166"/>
      <c r="F78" s="26" t="s">
        <v>52</v>
      </c>
      <c r="G78" s="27">
        <f>SUM(G79:G84)</f>
        <v>1207</v>
      </c>
      <c r="H78" s="27">
        <f>SUM(H79:H82)</f>
        <v>285</v>
      </c>
      <c r="I78" s="27">
        <f>SUM(I79:I84)</f>
        <v>922</v>
      </c>
      <c r="J78" s="27">
        <f>SUM(J79:J84)</f>
        <v>850</v>
      </c>
      <c r="K78" s="27">
        <f>SUM(K79:K84)</f>
        <v>374</v>
      </c>
      <c r="L78" s="28"/>
      <c r="M78" s="48">
        <f>SUM(M79:M82)</f>
        <v>0</v>
      </c>
      <c r="N78" s="27">
        <f>SUM(N79:N82)</f>
        <v>0</v>
      </c>
      <c r="O78" s="27">
        <f t="shared" ref="O78:T78" si="15">SUM(O79:O84)</f>
        <v>68</v>
      </c>
      <c r="P78" s="27">
        <f t="shared" si="15"/>
        <v>261</v>
      </c>
      <c r="Q78" s="27">
        <f t="shared" si="15"/>
        <v>100</v>
      </c>
      <c r="R78" s="27">
        <f t="shared" si="15"/>
        <v>277</v>
      </c>
      <c r="S78" s="27">
        <f t="shared" si="15"/>
        <v>216</v>
      </c>
      <c r="T78" s="27">
        <f t="shared" si="15"/>
        <v>0</v>
      </c>
    </row>
    <row r="79" spans="1:20" s="31" customFormat="1" ht="15" customHeight="1" x14ac:dyDescent="0.2">
      <c r="A79" s="32" t="s">
        <v>57</v>
      </c>
      <c r="B79" s="164" t="s">
        <v>71</v>
      </c>
      <c r="C79" s="165"/>
      <c r="D79" s="165"/>
      <c r="E79" s="166"/>
      <c r="F79" s="18" t="s">
        <v>131</v>
      </c>
      <c r="G79" s="19">
        <f t="shared" ref="G79:G84" si="16">H79+I79</f>
        <v>193</v>
      </c>
      <c r="H79" s="19">
        <v>66</v>
      </c>
      <c r="I79" s="49">
        <f t="shared" ref="I79:I84" si="17">SUM(M79:T79)</f>
        <v>127</v>
      </c>
      <c r="J79" s="25">
        <v>127</v>
      </c>
      <c r="K79" s="19">
        <v>90</v>
      </c>
      <c r="L79" s="17"/>
      <c r="M79" s="17">
        <v>0</v>
      </c>
      <c r="N79" s="17">
        <v>0</v>
      </c>
      <c r="O79" s="17">
        <v>0</v>
      </c>
      <c r="P79" s="17">
        <v>42</v>
      </c>
      <c r="Q79" s="17">
        <v>30</v>
      </c>
      <c r="R79" s="17">
        <v>19</v>
      </c>
      <c r="S79" s="17">
        <v>36</v>
      </c>
      <c r="T79" s="17">
        <v>0</v>
      </c>
    </row>
    <row r="80" spans="1:20" s="31" customFormat="1" ht="15" customHeight="1" x14ac:dyDescent="0.2">
      <c r="A80" s="32" t="s">
        <v>58</v>
      </c>
      <c r="B80" s="164" t="s">
        <v>72</v>
      </c>
      <c r="C80" s="165"/>
      <c r="D80" s="165"/>
      <c r="E80" s="166"/>
      <c r="F80" s="18" t="s">
        <v>160</v>
      </c>
      <c r="G80" s="19">
        <f t="shared" si="16"/>
        <v>276</v>
      </c>
      <c r="H80" s="19">
        <v>92</v>
      </c>
      <c r="I80" s="49">
        <f t="shared" si="17"/>
        <v>184</v>
      </c>
      <c r="J80" s="25">
        <v>184</v>
      </c>
      <c r="K80" s="19">
        <v>150</v>
      </c>
      <c r="L80" s="17"/>
      <c r="M80" s="17">
        <v>0</v>
      </c>
      <c r="N80" s="17">
        <v>0</v>
      </c>
      <c r="O80" s="17">
        <v>34</v>
      </c>
      <c r="P80" s="17">
        <v>63</v>
      </c>
      <c r="Q80" s="17">
        <v>30</v>
      </c>
      <c r="R80" s="17">
        <v>57</v>
      </c>
      <c r="S80" s="8">
        <v>0</v>
      </c>
      <c r="T80" s="17">
        <v>0</v>
      </c>
    </row>
    <row r="81" spans="1:21" s="31" customFormat="1" ht="15" customHeight="1" x14ac:dyDescent="0.2">
      <c r="A81" s="32" t="s">
        <v>59</v>
      </c>
      <c r="B81" s="164" t="s">
        <v>73</v>
      </c>
      <c r="C81" s="165"/>
      <c r="D81" s="165"/>
      <c r="E81" s="166"/>
      <c r="F81" s="18" t="s">
        <v>134</v>
      </c>
      <c r="G81" s="19">
        <f t="shared" si="16"/>
        <v>231</v>
      </c>
      <c r="H81" s="19">
        <v>80</v>
      </c>
      <c r="I81" s="49">
        <f t="shared" si="17"/>
        <v>151</v>
      </c>
      <c r="J81" s="25">
        <v>151</v>
      </c>
      <c r="K81" s="19">
        <v>87</v>
      </c>
      <c r="L81" s="17"/>
      <c r="M81" s="17">
        <v>0</v>
      </c>
      <c r="N81" s="17">
        <v>0</v>
      </c>
      <c r="O81" s="17">
        <v>34</v>
      </c>
      <c r="P81" s="17">
        <v>42</v>
      </c>
      <c r="Q81" s="17">
        <v>20</v>
      </c>
      <c r="R81" s="17">
        <v>19</v>
      </c>
      <c r="S81" s="17">
        <v>36</v>
      </c>
      <c r="T81" s="17">
        <v>0</v>
      </c>
    </row>
    <row r="82" spans="1:21" s="31" customFormat="1" ht="15" customHeight="1" x14ac:dyDescent="0.2">
      <c r="A82" s="32" t="s">
        <v>60</v>
      </c>
      <c r="B82" s="164" t="s">
        <v>74</v>
      </c>
      <c r="C82" s="165"/>
      <c r="D82" s="165"/>
      <c r="E82" s="166"/>
      <c r="F82" s="18" t="s">
        <v>223</v>
      </c>
      <c r="G82" s="19">
        <f t="shared" si="16"/>
        <v>147</v>
      </c>
      <c r="H82" s="19">
        <v>47</v>
      </c>
      <c r="I82" s="49">
        <f t="shared" si="17"/>
        <v>100</v>
      </c>
      <c r="J82" s="25">
        <v>100</v>
      </c>
      <c r="K82" s="19">
        <v>47</v>
      </c>
      <c r="L82" s="28"/>
      <c r="M82" s="17">
        <v>0</v>
      </c>
      <c r="N82" s="17">
        <v>0</v>
      </c>
      <c r="O82" s="17">
        <v>0</v>
      </c>
      <c r="P82" s="17">
        <v>42</v>
      </c>
      <c r="Q82" s="17">
        <v>20</v>
      </c>
      <c r="R82" s="17">
        <v>38</v>
      </c>
      <c r="S82" s="8">
        <v>0</v>
      </c>
      <c r="T82" s="17">
        <v>0</v>
      </c>
    </row>
    <row r="83" spans="1:21" s="31" customFormat="1" ht="15" customHeight="1" x14ac:dyDescent="0.2">
      <c r="A83" s="32" t="s">
        <v>113</v>
      </c>
      <c r="B83" s="164" t="s">
        <v>55</v>
      </c>
      <c r="C83" s="165"/>
      <c r="D83" s="165"/>
      <c r="E83" s="166"/>
      <c r="F83" s="18" t="s">
        <v>223</v>
      </c>
      <c r="G83" s="19">
        <f t="shared" si="16"/>
        <v>108</v>
      </c>
      <c r="H83" s="19">
        <v>0</v>
      </c>
      <c r="I83" s="49">
        <f t="shared" si="17"/>
        <v>108</v>
      </c>
      <c r="J83" s="25">
        <v>86</v>
      </c>
      <c r="K83" s="19">
        <v>0</v>
      </c>
      <c r="L83" s="28"/>
      <c r="M83" s="17">
        <v>0</v>
      </c>
      <c r="N83" s="17">
        <v>0</v>
      </c>
      <c r="O83" s="17">
        <v>0</v>
      </c>
      <c r="P83" s="17">
        <v>36</v>
      </c>
      <c r="Q83" s="17">
        <v>0</v>
      </c>
      <c r="R83" s="17">
        <v>72</v>
      </c>
      <c r="S83" s="8">
        <v>0</v>
      </c>
      <c r="T83" s="17">
        <v>0</v>
      </c>
    </row>
    <row r="84" spans="1:21" s="31" customFormat="1" ht="15" customHeight="1" x14ac:dyDescent="0.2">
      <c r="A84" s="32" t="s">
        <v>114</v>
      </c>
      <c r="B84" s="164" t="s">
        <v>2</v>
      </c>
      <c r="C84" s="165"/>
      <c r="D84" s="165"/>
      <c r="E84" s="166"/>
      <c r="F84" s="18" t="s">
        <v>131</v>
      </c>
      <c r="G84" s="19">
        <f t="shared" si="16"/>
        <v>252</v>
      </c>
      <c r="H84" s="19">
        <v>0</v>
      </c>
      <c r="I84" s="49">
        <f t="shared" si="17"/>
        <v>252</v>
      </c>
      <c r="J84" s="25">
        <v>202</v>
      </c>
      <c r="K84" s="19">
        <v>0</v>
      </c>
      <c r="L84" s="28"/>
      <c r="M84" s="17">
        <v>0</v>
      </c>
      <c r="N84" s="17">
        <v>0</v>
      </c>
      <c r="O84" s="17">
        <v>0</v>
      </c>
      <c r="P84" s="17">
        <v>36</v>
      </c>
      <c r="Q84" s="17">
        <v>0</v>
      </c>
      <c r="R84" s="17">
        <v>72</v>
      </c>
      <c r="S84" s="8">
        <v>144</v>
      </c>
      <c r="T84" s="17">
        <v>0</v>
      </c>
    </row>
    <row r="85" spans="1:21" s="31" customFormat="1" ht="15" customHeight="1" x14ac:dyDescent="0.2">
      <c r="A85" s="33" t="s">
        <v>75</v>
      </c>
      <c r="B85" s="190" t="s">
        <v>118</v>
      </c>
      <c r="C85" s="165"/>
      <c r="D85" s="165"/>
      <c r="E85" s="166"/>
      <c r="F85" s="26" t="s">
        <v>52</v>
      </c>
      <c r="G85" s="27">
        <f>SUM(G86:G89)</f>
        <v>437</v>
      </c>
      <c r="H85" s="27">
        <f>SUM(H86:H89)</f>
        <v>107</v>
      </c>
      <c r="I85" s="50">
        <f>SUM(I86:I89)</f>
        <v>330</v>
      </c>
      <c r="J85" s="50">
        <f>SUM(J86:J89)</f>
        <v>309</v>
      </c>
      <c r="K85" s="50">
        <f>SUM(K86:K89)</f>
        <v>42</v>
      </c>
      <c r="L85" s="28"/>
      <c r="M85" s="29">
        <f>M86+M87</f>
        <v>0</v>
      </c>
      <c r="N85" s="29">
        <f>N86+N87</f>
        <v>0</v>
      </c>
      <c r="O85" s="29">
        <f t="shared" ref="O85:T85" si="18">SUM(O86:O89)</f>
        <v>0</v>
      </c>
      <c r="P85" s="29">
        <f t="shared" si="18"/>
        <v>0</v>
      </c>
      <c r="Q85" s="29">
        <f t="shared" si="18"/>
        <v>30</v>
      </c>
      <c r="R85" s="29">
        <f t="shared" si="18"/>
        <v>57</v>
      </c>
      <c r="S85" s="29">
        <f t="shared" si="18"/>
        <v>72</v>
      </c>
      <c r="T85" s="29">
        <f t="shared" si="18"/>
        <v>171</v>
      </c>
    </row>
    <row r="86" spans="1:21" s="31" customFormat="1" ht="15" customHeight="1" x14ac:dyDescent="0.2">
      <c r="A86" s="32" t="s">
        <v>81</v>
      </c>
      <c r="B86" s="164" t="s">
        <v>76</v>
      </c>
      <c r="C86" s="165"/>
      <c r="D86" s="165"/>
      <c r="E86" s="166"/>
      <c r="F86" s="18" t="s">
        <v>86</v>
      </c>
      <c r="G86" s="19">
        <f>H86+I86</f>
        <v>194</v>
      </c>
      <c r="H86" s="19">
        <v>62</v>
      </c>
      <c r="I86" s="49">
        <f>SUM(M86:T86)</f>
        <v>132</v>
      </c>
      <c r="J86" s="25">
        <v>132</v>
      </c>
      <c r="K86" s="19">
        <v>23</v>
      </c>
      <c r="L86" s="28"/>
      <c r="M86" s="17">
        <v>0</v>
      </c>
      <c r="N86" s="17">
        <v>0</v>
      </c>
      <c r="O86" s="17">
        <v>0</v>
      </c>
      <c r="P86" s="17">
        <v>0</v>
      </c>
      <c r="Q86" s="17">
        <v>30</v>
      </c>
      <c r="R86" s="17">
        <v>38</v>
      </c>
      <c r="S86" s="8">
        <v>36</v>
      </c>
      <c r="T86" s="8">
        <v>28</v>
      </c>
    </row>
    <row r="87" spans="1:21" s="31" customFormat="1" ht="15" customHeight="1" x14ac:dyDescent="0.2">
      <c r="A87" s="32" t="s">
        <v>82</v>
      </c>
      <c r="B87" s="164" t="s">
        <v>77</v>
      </c>
      <c r="C87" s="165"/>
      <c r="D87" s="165"/>
      <c r="E87" s="166"/>
      <c r="F87" s="18" t="s">
        <v>86</v>
      </c>
      <c r="G87" s="19">
        <f>H87+I87</f>
        <v>135</v>
      </c>
      <c r="H87" s="19">
        <v>45</v>
      </c>
      <c r="I87" s="49">
        <f>SUM(M87:T87)</f>
        <v>90</v>
      </c>
      <c r="J87" s="25">
        <v>90</v>
      </c>
      <c r="K87" s="19">
        <v>19</v>
      </c>
      <c r="L87" s="28"/>
      <c r="M87" s="17">
        <v>0</v>
      </c>
      <c r="N87" s="17">
        <v>0</v>
      </c>
      <c r="O87" s="17">
        <v>0</v>
      </c>
      <c r="P87" s="17">
        <v>0</v>
      </c>
      <c r="Q87" s="17">
        <v>0</v>
      </c>
      <c r="R87" s="17">
        <v>19</v>
      </c>
      <c r="S87" s="8">
        <v>36</v>
      </c>
      <c r="T87" s="8">
        <v>35</v>
      </c>
    </row>
    <row r="88" spans="1:21" s="31" customFormat="1" ht="15" customHeight="1" x14ac:dyDescent="0.2">
      <c r="A88" s="32" t="s">
        <v>112</v>
      </c>
      <c r="B88" s="164" t="s">
        <v>55</v>
      </c>
      <c r="C88" s="165"/>
      <c r="D88" s="165"/>
      <c r="E88" s="166"/>
      <c r="F88" s="18" t="s">
        <v>224</v>
      </c>
      <c r="G88" s="19">
        <f>H88+I88</f>
        <v>36</v>
      </c>
      <c r="H88" s="19">
        <v>0</v>
      </c>
      <c r="I88" s="49">
        <f>SUM(M88:T88)</f>
        <v>36</v>
      </c>
      <c r="J88" s="25">
        <v>29</v>
      </c>
      <c r="K88" s="19">
        <v>0</v>
      </c>
      <c r="L88" s="28"/>
      <c r="M88" s="17">
        <v>0</v>
      </c>
      <c r="N88" s="17">
        <v>0</v>
      </c>
      <c r="O88" s="17">
        <v>0</v>
      </c>
      <c r="P88" s="17">
        <v>0</v>
      </c>
      <c r="Q88" s="17">
        <v>0</v>
      </c>
      <c r="R88" s="17">
        <v>0</v>
      </c>
      <c r="S88" s="118">
        <v>0</v>
      </c>
      <c r="T88" s="8">
        <v>36</v>
      </c>
      <c r="U88" s="133"/>
    </row>
    <row r="89" spans="1:21" s="31" customFormat="1" ht="15" customHeight="1" x14ac:dyDescent="0.2">
      <c r="A89" s="32" t="s">
        <v>111</v>
      </c>
      <c r="B89" s="164" t="s">
        <v>83</v>
      </c>
      <c r="C89" s="165"/>
      <c r="D89" s="165"/>
      <c r="E89" s="166"/>
      <c r="F89" s="18" t="s">
        <v>224</v>
      </c>
      <c r="G89" s="19">
        <f>H89+I89</f>
        <v>72</v>
      </c>
      <c r="H89" s="19">
        <v>0</v>
      </c>
      <c r="I89" s="49">
        <f>SUM(M89:T89)</f>
        <v>72</v>
      </c>
      <c r="J89" s="25">
        <v>58</v>
      </c>
      <c r="K89" s="19">
        <v>0</v>
      </c>
      <c r="L89" s="28"/>
      <c r="M89" s="17">
        <v>0</v>
      </c>
      <c r="N89" s="17">
        <v>0</v>
      </c>
      <c r="O89" s="17">
        <v>0</v>
      </c>
      <c r="P89" s="17">
        <v>0</v>
      </c>
      <c r="Q89" s="17">
        <v>0</v>
      </c>
      <c r="R89" s="17">
        <v>0</v>
      </c>
      <c r="S89" s="17">
        <v>0</v>
      </c>
      <c r="T89" s="8">
        <v>72</v>
      </c>
    </row>
    <row r="90" spans="1:21" s="31" customFormat="1" ht="15" customHeight="1" x14ac:dyDescent="0.2">
      <c r="A90" s="33" t="s">
        <v>84</v>
      </c>
      <c r="B90" s="190" t="s">
        <v>120</v>
      </c>
      <c r="C90" s="165"/>
      <c r="D90" s="165"/>
      <c r="E90" s="166"/>
      <c r="F90" s="26" t="s">
        <v>52</v>
      </c>
      <c r="G90" s="27">
        <f>SUM(G91:G92)</f>
        <v>291</v>
      </c>
      <c r="H90" s="27">
        <f>SUM(H91:H92)</f>
        <v>62</v>
      </c>
      <c r="I90" s="50">
        <f>I91+I92</f>
        <v>229</v>
      </c>
      <c r="J90" s="50">
        <f>J91+J92</f>
        <v>207</v>
      </c>
      <c r="K90" s="50">
        <f>K91+K92</f>
        <v>25</v>
      </c>
      <c r="L90" s="28"/>
      <c r="M90" s="29">
        <f>M91+M92</f>
        <v>0</v>
      </c>
      <c r="N90" s="29">
        <f>N91+N92</f>
        <v>0</v>
      </c>
      <c r="O90" s="29">
        <f t="shared" ref="O90:T90" si="19">O91+O92</f>
        <v>0</v>
      </c>
      <c r="P90" s="29">
        <f t="shared" si="19"/>
        <v>0</v>
      </c>
      <c r="Q90" s="29">
        <f t="shared" si="19"/>
        <v>0</v>
      </c>
      <c r="R90" s="29">
        <f t="shared" si="19"/>
        <v>57</v>
      </c>
      <c r="S90" s="29">
        <f t="shared" si="19"/>
        <v>36</v>
      </c>
      <c r="T90" s="29">
        <f t="shared" si="19"/>
        <v>136</v>
      </c>
    </row>
    <row r="91" spans="1:21" s="31" customFormat="1" ht="15" customHeight="1" x14ac:dyDescent="0.2">
      <c r="A91" s="32" t="s">
        <v>85</v>
      </c>
      <c r="B91" s="164" t="s">
        <v>78</v>
      </c>
      <c r="C91" s="165"/>
      <c r="D91" s="165"/>
      <c r="E91" s="166"/>
      <c r="F91" s="18" t="s">
        <v>225</v>
      </c>
      <c r="G91" s="19">
        <f>H91+I91</f>
        <v>183</v>
      </c>
      <c r="H91" s="19">
        <v>62</v>
      </c>
      <c r="I91" s="49">
        <f>SUM(M91:T91)</f>
        <v>121</v>
      </c>
      <c r="J91" s="25">
        <v>121</v>
      </c>
      <c r="K91" s="19">
        <v>25</v>
      </c>
      <c r="L91" s="28"/>
      <c r="M91" s="17">
        <v>0</v>
      </c>
      <c r="N91" s="17">
        <v>0</v>
      </c>
      <c r="O91" s="17">
        <v>0</v>
      </c>
      <c r="P91" s="17">
        <v>0</v>
      </c>
      <c r="Q91" s="17">
        <v>0</v>
      </c>
      <c r="R91" s="17">
        <v>57</v>
      </c>
      <c r="S91" s="8">
        <v>36</v>
      </c>
      <c r="T91" s="8">
        <v>28</v>
      </c>
    </row>
    <row r="92" spans="1:21" s="51" customFormat="1" ht="15" customHeight="1" x14ac:dyDescent="0.2">
      <c r="A92" s="32" t="s">
        <v>110</v>
      </c>
      <c r="B92" s="182" t="s">
        <v>83</v>
      </c>
      <c r="C92" s="183"/>
      <c r="D92" s="183"/>
      <c r="E92" s="184"/>
      <c r="F92" s="18" t="s">
        <v>225</v>
      </c>
      <c r="G92" s="19">
        <f>H92+I92</f>
        <v>108</v>
      </c>
      <c r="H92" s="19">
        <v>0</v>
      </c>
      <c r="I92" s="49">
        <f>SUM(M92:T92)</f>
        <v>108</v>
      </c>
      <c r="J92" s="25">
        <v>86</v>
      </c>
      <c r="K92" s="19">
        <v>0</v>
      </c>
      <c r="L92" s="28"/>
      <c r="M92" s="17">
        <v>0</v>
      </c>
      <c r="N92" s="17">
        <v>0</v>
      </c>
      <c r="O92" s="17">
        <v>0</v>
      </c>
      <c r="P92" s="17">
        <v>0</v>
      </c>
      <c r="Q92" s="17">
        <v>0</v>
      </c>
      <c r="R92" s="17">
        <v>0</v>
      </c>
      <c r="S92" s="17">
        <v>0</v>
      </c>
      <c r="T92" s="8">
        <v>108</v>
      </c>
    </row>
    <row r="93" spans="1:21" s="52" customFormat="1" ht="15" customHeight="1" x14ac:dyDescent="0.2">
      <c r="A93" s="33" t="s">
        <v>121</v>
      </c>
      <c r="B93" s="185" t="s">
        <v>162</v>
      </c>
      <c r="C93" s="186"/>
      <c r="D93" s="186"/>
      <c r="E93" s="187"/>
      <c r="F93" s="26" t="s">
        <v>52</v>
      </c>
      <c r="G93" s="27">
        <f>SUM(G94:G95)</f>
        <v>145</v>
      </c>
      <c r="H93" s="27">
        <f>SUM(H94:H95)</f>
        <v>33</v>
      </c>
      <c r="I93" s="50">
        <f>I94+I95</f>
        <v>112</v>
      </c>
      <c r="J93" s="121">
        <f>J94+J95</f>
        <v>105</v>
      </c>
      <c r="K93" s="50">
        <f>K94+K95</f>
        <v>26</v>
      </c>
      <c r="L93" s="28"/>
      <c r="M93" s="50">
        <f t="shared" ref="M93:T93" si="20">M94+M95</f>
        <v>0</v>
      </c>
      <c r="N93" s="50">
        <f t="shared" si="20"/>
        <v>0</v>
      </c>
      <c r="O93" s="50">
        <f t="shared" si="20"/>
        <v>0</v>
      </c>
      <c r="P93" s="50">
        <f t="shared" si="20"/>
        <v>0</v>
      </c>
      <c r="Q93" s="50">
        <f t="shared" si="20"/>
        <v>0</v>
      </c>
      <c r="R93" s="50">
        <f t="shared" si="20"/>
        <v>112</v>
      </c>
      <c r="S93" s="50">
        <f t="shared" si="20"/>
        <v>0</v>
      </c>
      <c r="T93" s="50">
        <f t="shared" si="20"/>
        <v>0</v>
      </c>
    </row>
    <row r="94" spans="1:21" s="51" customFormat="1" ht="15" customHeight="1" x14ac:dyDescent="0.2">
      <c r="A94" s="32" t="s">
        <v>122</v>
      </c>
      <c r="B94" s="182" t="s">
        <v>163</v>
      </c>
      <c r="C94" s="188"/>
      <c r="D94" s="188"/>
      <c r="E94" s="189"/>
      <c r="F94" s="18" t="s">
        <v>226</v>
      </c>
      <c r="G94" s="19">
        <f>H94+I94</f>
        <v>109</v>
      </c>
      <c r="H94" s="19">
        <v>33</v>
      </c>
      <c r="I94" s="49">
        <f>SUM(M94:T94)</f>
        <v>76</v>
      </c>
      <c r="J94" s="25">
        <v>76</v>
      </c>
      <c r="K94" s="19">
        <v>26</v>
      </c>
      <c r="L94" s="28"/>
      <c r="M94" s="17">
        <v>0</v>
      </c>
      <c r="N94" s="17">
        <v>0</v>
      </c>
      <c r="O94" s="17">
        <v>0</v>
      </c>
      <c r="P94" s="17">
        <v>0</v>
      </c>
      <c r="Q94" s="17">
        <v>0</v>
      </c>
      <c r="R94" s="17">
        <v>76</v>
      </c>
      <c r="S94" s="17">
        <v>0</v>
      </c>
      <c r="T94" s="8">
        <v>0</v>
      </c>
    </row>
    <row r="95" spans="1:21" s="51" customFormat="1" ht="15" customHeight="1" x14ac:dyDescent="0.2">
      <c r="A95" s="32" t="s">
        <v>123</v>
      </c>
      <c r="B95" s="182" t="s">
        <v>83</v>
      </c>
      <c r="C95" s="188"/>
      <c r="D95" s="188"/>
      <c r="E95" s="189"/>
      <c r="F95" s="18" t="s">
        <v>226</v>
      </c>
      <c r="G95" s="19">
        <f>H95+I95</f>
        <v>36</v>
      </c>
      <c r="H95" s="19">
        <v>0</v>
      </c>
      <c r="I95" s="49">
        <f>SUM(M95:T95)</f>
        <v>36</v>
      </c>
      <c r="J95" s="25">
        <v>29</v>
      </c>
      <c r="K95" s="19">
        <v>0</v>
      </c>
      <c r="L95" s="28"/>
      <c r="M95" s="17">
        <v>0</v>
      </c>
      <c r="N95" s="17">
        <v>0</v>
      </c>
      <c r="O95" s="17">
        <v>0</v>
      </c>
      <c r="P95" s="17">
        <v>0</v>
      </c>
      <c r="Q95" s="17">
        <v>0</v>
      </c>
      <c r="R95" s="17">
        <v>36</v>
      </c>
      <c r="S95" s="17">
        <v>0</v>
      </c>
      <c r="T95" s="8">
        <v>0</v>
      </c>
    </row>
    <row r="96" spans="1:21" s="44" customFormat="1" ht="15" customHeight="1" x14ac:dyDescent="0.2">
      <c r="A96" s="43"/>
      <c r="B96" s="167" t="s">
        <v>93</v>
      </c>
      <c r="C96" s="168"/>
      <c r="D96" s="168"/>
      <c r="E96" s="169"/>
      <c r="F96" s="15" t="s">
        <v>227</v>
      </c>
      <c r="G96" s="13">
        <f>G32+G47+G55+G59</f>
        <v>7578</v>
      </c>
      <c r="H96" s="13">
        <f>H32+H47+H55+H59</f>
        <v>2250</v>
      </c>
      <c r="I96" s="13">
        <f>I32+I47+I55+I59</f>
        <v>5328</v>
      </c>
      <c r="J96" s="13">
        <f>J32+J47+J55+J59</f>
        <v>3407</v>
      </c>
      <c r="K96" s="13">
        <f>K32+K47+K55+K59</f>
        <v>2041</v>
      </c>
      <c r="L96" s="128">
        <v>1</v>
      </c>
      <c r="M96" s="13">
        <f>SUM(M99:M101)</f>
        <v>612</v>
      </c>
      <c r="N96" s="13">
        <f>SUM(N99:N101)</f>
        <v>792</v>
      </c>
      <c r="O96" s="13">
        <f>SUM(O99:O101)</f>
        <v>612</v>
      </c>
      <c r="P96" s="13">
        <f t="shared" ref="P96:T96" si="21">SUM(P99:P101)</f>
        <v>828</v>
      </c>
      <c r="Q96" s="13">
        <f>SUM(Q99:Q101)</f>
        <v>576</v>
      </c>
      <c r="R96" s="13">
        <f t="shared" si="21"/>
        <v>864</v>
      </c>
      <c r="S96" s="13">
        <f>SUM(S99:S101)</f>
        <v>576</v>
      </c>
      <c r="T96" s="13">
        <f t="shared" si="21"/>
        <v>468</v>
      </c>
    </row>
    <row r="97" spans="1:104" s="44" customFormat="1" ht="15" customHeight="1" x14ac:dyDescent="0.2">
      <c r="A97" s="12" t="s">
        <v>96</v>
      </c>
      <c r="B97" s="167" t="s">
        <v>94</v>
      </c>
      <c r="C97" s="168"/>
      <c r="D97" s="168"/>
      <c r="E97" s="169"/>
      <c r="F97" s="15"/>
      <c r="G97" s="13"/>
      <c r="H97" s="13"/>
      <c r="I97" s="75"/>
      <c r="J97" s="75"/>
      <c r="K97" s="128"/>
      <c r="L97" s="128"/>
      <c r="M97" s="128"/>
      <c r="N97" s="128"/>
      <c r="O97" s="128"/>
      <c r="P97" s="128"/>
      <c r="Q97" s="128"/>
      <c r="R97" s="128"/>
      <c r="S97" s="65"/>
      <c r="T97" s="66" t="s">
        <v>100</v>
      </c>
    </row>
    <row r="98" spans="1:104" s="44" customFormat="1" ht="15" customHeight="1" x14ac:dyDescent="0.2">
      <c r="A98" s="45" t="s">
        <v>97</v>
      </c>
      <c r="B98" s="170" t="s">
        <v>95</v>
      </c>
      <c r="C98" s="171"/>
      <c r="D98" s="171"/>
      <c r="E98" s="172"/>
      <c r="F98" s="41"/>
      <c r="G98" s="76"/>
      <c r="H98" s="76"/>
      <c r="I98" s="77"/>
      <c r="J98" s="77"/>
      <c r="K98" s="125"/>
      <c r="L98" s="125"/>
      <c r="M98" s="125"/>
      <c r="N98" s="125"/>
      <c r="O98" s="125"/>
      <c r="P98" s="125"/>
      <c r="Q98" s="125"/>
      <c r="R98" s="125"/>
      <c r="S98" s="78"/>
      <c r="T98" s="79" t="s">
        <v>101</v>
      </c>
    </row>
    <row r="99" spans="1:104" s="42" customFormat="1" ht="15" customHeight="1" x14ac:dyDescent="0.25">
      <c r="A99" s="173" t="s">
        <v>164</v>
      </c>
      <c r="B99" s="174"/>
      <c r="C99" s="174"/>
      <c r="D99" s="174"/>
      <c r="E99" s="174"/>
      <c r="F99" s="174"/>
      <c r="G99" s="179" t="s">
        <v>61</v>
      </c>
      <c r="H99" s="159" t="s">
        <v>9</v>
      </c>
      <c r="I99" s="160"/>
      <c r="J99" s="160"/>
      <c r="K99" s="160"/>
      <c r="L99" s="161"/>
      <c r="M99" s="80">
        <f t="shared" ref="M99:T99" si="22">SUM(M34:M42,M44:M46,M48:M54,M56:M58,M61:M71,M74:M75,M79:M82,M86:M87,M91,M94)</f>
        <v>612</v>
      </c>
      <c r="N99" s="80">
        <f t="shared" si="22"/>
        <v>792</v>
      </c>
      <c r="O99" s="80">
        <f t="shared" si="22"/>
        <v>612</v>
      </c>
      <c r="P99" s="80">
        <f t="shared" si="22"/>
        <v>756</v>
      </c>
      <c r="Q99" s="80">
        <f t="shared" si="22"/>
        <v>360</v>
      </c>
      <c r="R99" s="80">
        <f t="shared" si="22"/>
        <v>684</v>
      </c>
      <c r="S99" s="80">
        <f t="shared" si="22"/>
        <v>432</v>
      </c>
      <c r="T99" s="80">
        <f t="shared" si="22"/>
        <v>252</v>
      </c>
      <c r="U99" s="104"/>
      <c r="V99" s="68"/>
      <c r="W99" s="68"/>
      <c r="X99" s="68"/>
      <c r="Y99" s="68"/>
      <c r="Z99" s="68"/>
      <c r="AA99" s="68"/>
      <c r="AB99" s="68"/>
      <c r="AC99" s="68"/>
      <c r="AD99" s="68"/>
      <c r="AE99" s="68"/>
      <c r="AF99" s="68"/>
      <c r="AG99" s="68"/>
      <c r="AH99" s="68"/>
      <c r="AI99" s="68"/>
      <c r="AJ99" s="68"/>
      <c r="AK99" s="68"/>
      <c r="AL99" s="68"/>
      <c r="AM99" s="68"/>
      <c r="AN99" s="68"/>
      <c r="AO99" s="68"/>
      <c r="AP99" s="68"/>
      <c r="AQ99" s="68"/>
      <c r="AR99" s="68"/>
      <c r="AS99" s="68"/>
      <c r="AT99" s="68"/>
      <c r="AU99" s="68"/>
      <c r="AV99" s="68"/>
      <c r="AW99" s="68"/>
      <c r="AX99" s="68"/>
      <c r="AY99" s="68"/>
      <c r="AZ99" s="68"/>
      <c r="BA99" s="68"/>
      <c r="BB99" s="68"/>
      <c r="BC99" s="68"/>
      <c r="BD99" s="68"/>
      <c r="BE99" s="68"/>
      <c r="BF99" s="68"/>
      <c r="BG99" s="68"/>
      <c r="BH99" s="68"/>
      <c r="BI99" s="68"/>
      <c r="BJ99" s="68"/>
      <c r="BK99" s="68"/>
      <c r="BL99" s="68"/>
      <c r="BM99" s="68"/>
      <c r="BN99" s="68"/>
      <c r="BO99" s="68"/>
      <c r="BP99" s="68"/>
      <c r="BQ99" s="68"/>
      <c r="BR99" s="68"/>
      <c r="BS99" s="68"/>
      <c r="BT99" s="68"/>
      <c r="BU99" s="68"/>
      <c r="BV99" s="68"/>
      <c r="BW99" s="68"/>
      <c r="BX99" s="68"/>
      <c r="BY99" s="68"/>
      <c r="BZ99" s="68"/>
      <c r="CA99" s="68"/>
      <c r="CB99" s="68"/>
      <c r="CC99" s="68"/>
      <c r="CD99" s="68"/>
      <c r="CE99" s="68"/>
      <c r="CF99" s="68"/>
      <c r="CG99" s="68"/>
      <c r="CH99" s="68"/>
      <c r="CI99" s="68"/>
      <c r="CJ99" s="68"/>
      <c r="CK99" s="68"/>
      <c r="CL99" s="68"/>
      <c r="CM99" s="68"/>
      <c r="CN99" s="68"/>
      <c r="CO99" s="68"/>
      <c r="CP99" s="68"/>
      <c r="CQ99" s="68"/>
      <c r="CR99" s="68"/>
      <c r="CS99" s="68"/>
      <c r="CT99" s="68"/>
      <c r="CU99" s="68"/>
      <c r="CV99" s="68"/>
      <c r="CW99" s="68"/>
      <c r="CX99" s="68"/>
      <c r="CY99" s="68"/>
      <c r="CZ99" s="68"/>
    </row>
    <row r="100" spans="1:104" s="42" customFormat="1" ht="15" customHeight="1" x14ac:dyDescent="0.25">
      <c r="A100" s="175"/>
      <c r="B100" s="176"/>
      <c r="C100" s="176"/>
      <c r="D100" s="176"/>
      <c r="E100" s="176"/>
      <c r="F100" s="176"/>
      <c r="G100" s="180"/>
      <c r="H100" s="159" t="s">
        <v>10</v>
      </c>
      <c r="I100" s="160"/>
      <c r="J100" s="160"/>
      <c r="K100" s="160"/>
      <c r="L100" s="161"/>
      <c r="M100" s="81">
        <f t="shared" ref="M100:T100" si="23">M76+M83+M88</f>
        <v>0</v>
      </c>
      <c r="N100" s="81">
        <f t="shared" si="23"/>
        <v>0</v>
      </c>
      <c r="O100" s="81">
        <f t="shared" si="23"/>
        <v>0</v>
      </c>
      <c r="P100" s="81">
        <f t="shared" si="23"/>
        <v>36</v>
      </c>
      <c r="Q100" s="81">
        <f t="shared" si="23"/>
        <v>72</v>
      </c>
      <c r="R100" s="81">
        <f t="shared" si="23"/>
        <v>72</v>
      </c>
      <c r="S100" s="81">
        <f t="shared" si="23"/>
        <v>0</v>
      </c>
      <c r="T100" s="81">
        <f t="shared" si="23"/>
        <v>36</v>
      </c>
      <c r="U100" s="104">
        <f>SUM(M100:T100)</f>
        <v>216</v>
      </c>
      <c r="V100" s="68"/>
      <c r="W100" s="68"/>
      <c r="X100" s="68"/>
      <c r="Y100" s="68"/>
      <c r="Z100" s="68"/>
      <c r="AA100" s="68"/>
      <c r="AB100" s="68"/>
      <c r="AC100" s="68"/>
      <c r="AD100" s="68"/>
      <c r="AE100" s="68"/>
      <c r="AF100" s="68"/>
      <c r="AG100" s="68"/>
      <c r="AH100" s="68"/>
      <c r="AI100" s="68"/>
      <c r="AJ100" s="68"/>
      <c r="AK100" s="68"/>
      <c r="AL100" s="68"/>
      <c r="AM100" s="68"/>
      <c r="AN100" s="68"/>
      <c r="AO100" s="68"/>
      <c r="AP100" s="68"/>
      <c r="AQ100" s="68"/>
      <c r="AR100" s="68"/>
      <c r="AS100" s="68"/>
      <c r="AT100" s="68"/>
      <c r="AU100" s="68"/>
      <c r="AV100" s="68"/>
      <c r="AW100" s="68"/>
      <c r="AX100" s="68"/>
      <c r="AY100" s="68"/>
      <c r="AZ100" s="68"/>
      <c r="BA100" s="68"/>
      <c r="BB100" s="68"/>
      <c r="BC100" s="68"/>
      <c r="BD100" s="68"/>
      <c r="BE100" s="68"/>
      <c r="BF100" s="68"/>
      <c r="BG100" s="68"/>
      <c r="BH100" s="68"/>
      <c r="BI100" s="68"/>
      <c r="BJ100" s="68"/>
      <c r="BK100" s="68"/>
      <c r="BL100" s="68"/>
      <c r="BM100" s="68"/>
      <c r="BN100" s="68"/>
      <c r="BO100" s="68"/>
      <c r="BP100" s="68"/>
      <c r="BQ100" s="68"/>
      <c r="BR100" s="68"/>
      <c r="BS100" s="68"/>
      <c r="BT100" s="68"/>
      <c r="BU100" s="68"/>
      <c r="BV100" s="68"/>
      <c r="BW100" s="68"/>
      <c r="BX100" s="68"/>
      <c r="BY100" s="68"/>
      <c r="BZ100" s="68"/>
      <c r="CA100" s="68"/>
      <c r="CB100" s="68"/>
      <c r="CC100" s="68"/>
      <c r="CD100" s="68"/>
      <c r="CE100" s="68"/>
      <c r="CF100" s="68"/>
      <c r="CG100" s="68"/>
      <c r="CH100" s="68"/>
      <c r="CI100" s="68"/>
      <c r="CJ100" s="68"/>
      <c r="CK100" s="68"/>
      <c r="CL100" s="68"/>
      <c r="CM100" s="68"/>
      <c r="CN100" s="68"/>
      <c r="CO100" s="68"/>
      <c r="CP100" s="68"/>
      <c r="CQ100" s="68"/>
      <c r="CR100" s="68"/>
      <c r="CS100" s="68"/>
      <c r="CT100" s="68"/>
      <c r="CU100" s="68"/>
      <c r="CV100" s="68"/>
      <c r="CW100" s="68"/>
      <c r="CX100" s="68"/>
      <c r="CY100" s="68"/>
      <c r="CZ100" s="68"/>
    </row>
    <row r="101" spans="1:104" s="42" customFormat="1" ht="15" customHeight="1" x14ac:dyDescent="0.25">
      <c r="A101" s="175"/>
      <c r="B101" s="176"/>
      <c r="C101" s="176"/>
      <c r="D101" s="176"/>
      <c r="E101" s="176"/>
      <c r="F101" s="176"/>
      <c r="G101" s="180"/>
      <c r="H101" s="159" t="s">
        <v>108</v>
      </c>
      <c r="I101" s="160"/>
      <c r="J101" s="160"/>
      <c r="K101" s="160"/>
      <c r="L101" s="161"/>
      <c r="M101" s="81">
        <f t="shared" ref="M101:T101" si="24">M77+M84+M89+M92+M95</f>
        <v>0</v>
      </c>
      <c r="N101" s="81">
        <f t="shared" si="24"/>
        <v>0</v>
      </c>
      <c r="O101" s="81">
        <f t="shared" si="24"/>
        <v>0</v>
      </c>
      <c r="P101" s="81">
        <f t="shared" si="24"/>
        <v>36</v>
      </c>
      <c r="Q101" s="81">
        <f t="shared" si="24"/>
        <v>144</v>
      </c>
      <c r="R101" s="81">
        <f t="shared" si="24"/>
        <v>108</v>
      </c>
      <c r="S101" s="81">
        <f t="shared" si="24"/>
        <v>144</v>
      </c>
      <c r="T101" s="81">
        <f t="shared" si="24"/>
        <v>180</v>
      </c>
      <c r="U101" s="104">
        <f>SUM(M101:T101)</f>
        <v>612</v>
      </c>
      <c r="V101" s="68"/>
      <c r="W101" s="68"/>
      <c r="X101" s="68"/>
      <c r="Y101" s="68"/>
      <c r="Z101" s="68"/>
      <c r="AA101" s="68"/>
      <c r="AB101" s="68"/>
      <c r="AC101" s="68"/>
      <c r="AD101" s="68"/>
      <c r="AE101" s="68"/>
      <c r="AF101" s="68"/>
      <c r="AG101" s="68"/>
      <c r="AH101" s="68"/>
      <c r="AI101" s="68"/>
      <c r="AJ101" s="68"/>
      <c r="AK101" s="68"/>
      <c r="AL101" s="68"/>
      <c r="AM101" s="68"/>
      <c r="AN101" s="68"/>
      <c r="AO101" s="68"/>
      <c r="AP101" s="68"/>
      <c r="AQ101" s="68"/>
      <c r="AR101" s="68"/>
      <c r="AS101" s="68"/>
      <c r="AT101" s="68"/>
      <c r="AU101" s="68"/>
      <c r="AV101" s="68"/>
      <c r="AW101" s="68"/>
      <c r="AX101" s="68"/>
      <c r="AY101" s="68"/>
      <c r="AZ101" s="68"/>
      <c r="BA101" s="68"/>
      <c r="BB101" s="68"/>
      <c r="BC101" s="68"/>
      <c r="BD101" s="68"/>
      <c r="BE101" s="68"/>
      <c r="BF101" s="68"/>
      <c r="BG101" s="68"/>
      <c r="BH101" s="68"/>
      <c r="BI101" s="68"/>
      <c r="BJ101" s="68"/>
      <c r="BK101" s="68"/>
      <c r="BL101" s="68"/>
      <c r="BM101" s="68"/>
      <c r="BN101" s="68"/>
      <c r="BO101" s="68"/>
      <c r="BP101" s="68"/>
      <c r="BQ101" s="68"/>
      <c r="BR101" s="68"/>
      <c r="BS101" s="68"/>
      <c r="BT101" s="68"/>
      <c r="BU101" s="68"/>
      <c r="BV101" s="68"/>
      <c r="BW101" s="68"/>
      <c r="BX101" s="68"/>
      <c r="BY101" s="68"/>
      <c r="BZ101" s="68"/>
      <c r="CA101" s="68"/>
      <c r="CB101" s="68"/>
      <c r="CC101" s="68"/>
      <c r="CD101" s="68"/>
      <c r="CE101" s="68"/>
      <c r="CF101" s="68"/>
      <c r="CG101" s="68"/>
      <c r="CH101" s="68"/>
      <c r="CI101" s="68"/>
      <c r="CJ101" s="68"/>
      <c r="CK101" s="68"/>
      <c r="CL101" s="68"/>
      <c r="CM101" s="68"/>
      <c r="CN101" s="68"/>
      <c r="CO101" s="68"/>
      <c r="CP101" s="68"/>
      <c r="CQ101" s="68"/>
      <c r="CR101" s="68"/>
      <c r="CS101" s="68"/>
      <c r="CT101" s="68"/>
      <c r="CU101" s="68"/>
      <c r="CV101" s="68"/>
      <c r="CW101" s="68"/>
      <c r="CX101" s="68"/>
      <c r="CY101" s="68"/>
      <c r="CZ101" s="68"/>
    </row>
    <row r="102" spans="1:104" s="42" customFormat="1" ht="15" customHeight="1" x14ac:dyDescent="0.25">
      <c r="A102" s="175"/>
      <c r="B102" s="176"/>
      <c r="C102" s="176"/>
      <c r="D102" s="176"/>
      <c r="E102" s="176"/>
      <c r="F102" s="176"/>
      <c r="G102" s="180"/>
      <c r="H102" s="159" t="s">
        <v>107</v>
      </c>
      <c r="I102" s="160"/>
      <c r="J102" s="160"/>
      <c r="K102" s="160"/>
      <c r="L102" s="161"/>
      <c r="M102" s="81">
        <v>0</v>
      </c>
      <c r="N102" s="81">
        <v>0</v>
      </c>
      <c r="O102" s="81">
        <v>0</v>
      </c>
      <c r="P102" s="81">
        <v>0</v>
      </c>
      <c r="Q102" s="81">
        <v>0</v>
      </c>
      <c r="R102" s="81">
        <v>0</v>
      </c>
      <c r="S102" s="65">
        <v>0</v>
      </c>
      <c r="T102" s="65">
        <v>144</v>
      </c>
      <c r="U102" s="104"/>
      <c r="V102" s="68"/>
      <c r="W102" s="68"/>
      <c r="X102" s="68"/>
      <c r="Y102" s="68"/>
      <c r="Z102" s="68"/>
      <c r="AA102" s="68"/>
      <c r="AB102" s="68"/>
      <c r="AC102" s="68"/>
      <c r="AD102" s="68"/>
      <c r="AE102" s="68"/>
      <c r="AF102" s="68"/>
      <c r="AG102" s="68"/>
      <c r="AH102" s="68"/>
      <c r="AI102" s="68"/>
      <c r="AJ102" s="68"/>
      <c r="AK102" s="68"/>
      <c r="AL102" s="68"/>
      <c r="AM102" s="68"/>
      <c r="AN102" s="68"/>
      <c r="AO102" s="68"/>
      <c r="AP102" s="68"/>
      <c r="AQ102" s="68"/>
      <c r="AR102" s="68"/>
      <c r="AS102" s="68"/>
      <c r="AT102" s="68"/>
      <c r="AU102" s="68"/>
      <c r="AV102" s="68"/>
      <c r="AW102" s="68"/>
      <c r="AX102" s="68"/>
      <c r="AY102" s="68"/>
      <c r="AZ102" s="68"/>
      <c r="BA102" s="68"/>
      <c r="BB102" s="68"/>
      <c r="BC102" s="68"/>
      <c r="BD102" s="68"/>
      <c r="BE102" s="68"/>
      <c r="BF102" s="68"/>
      <c r="BG102" s="68"/>
      <c r="BH102" s="68"/>
      <c r="BI102" s="68"/>
      <c r="BJ102" s="68"/>
      <c r="BK102" s="68"/>
      <c r="BL102" s="68"/>
      <c r="BM102" s="68"/>
      <c r="BN102" s="68"/>
      <c r="BO102" s="68"/>
      <c r="BP102" s="68"/>
      <c r="BQ102" s="68"/>
      <c r="BR102" s="68"/>
      <c r="BS102" s="68"/>
      <c r="BT102" s="68"/>
      <c r="BU102" s="68"/>
      <c r="BV102" s="68"/>
      <c r="BW102" s="68"/>
      <c r="BX102" s="68"/>
      <c r="BY102" s="68"/>
      <c r="BZ102" s="68"/>
      <c r="CA102" s="68"/>
      <c r="CB102" s="68"/>
      <c r="CC102" s="68"/>
      <c r="CD102" s="68"/>
      <c r="CE102" s="68"/>
      <c r="CF102" s="68"/>
      <c r="CG102" s="68"/>
      <c r="CH102" s="68"/>
      <c r="CI102" s="68"/>
      <c r="CJ102" s="68"/>
      <c r="CK102" s="68"/>
      <c r="CL102" s="68"/>
      <c r="CM102" s="68"/>
      <c r="CN102" s="68"/>
      <c r="CO102" s="68"/>
      <c r="CP102" s="68"/>
      <c r="CQ102" s="68"/>
      <c r="CR102" s="68"/>
      <c r="CS102" s="68"/>
      <c r="CT102" s="68"/>
      <c r="CU102" s="68"/>
      <c r="CV102" s="68"/>
      <c r="CW102" s="68"/>
      <c r="CX102" s="68"/>
      <c r="CY102" s="68"/>
      <c r="CZ102" s="68"/>
    </row>
    <row r="103" spans="1:104" s="42" customFormat="1" ht="15" customHeight="1" x14ac:dyDescent="0.25">
      <c r="A103" s="175"/>
      <c r="B103" s="176"/>
      <c r="C103" s="176"/>
      <c r="D103" s="176"/>
      <c r="E103" s="176"/>
      <c r="F103" s="176"/>
      <c r="G103" s="180"/>
      <c r="H103" s="159" t="s">
        <v>11</v>
      </c>
      <c r="I103" s="160"/>
      <c r="J103" s="160"/>
      <c r="K103" s="160"/>
      <c r="L103" s="161"/>
      <c r="M103" s="114" t="s">
        <v>102</v>
      </c>
      <c r="N103" s="81">
        <v>3</v>
      </c>
      <c r="O103" s="81">
        <v>0</v>
      </c>
      <c r="P103" s="81">
        <v>4</v>
      </c>
      <c r="Q103" s="81">
        <v>3</v>
      </c>
      <c r="R103" s="81">
        <v>3</v>
      </c>
      <c r="S103" s="65">
        <v>2</v>
      </c>
      <c r="T103" s="65">
        <v>4</v>
      </c>
      <c r="U103" s="104">
        <f>SUM(M103:T103)</f>
        <v>19</v>
      </c>
      <c r="V103" s="68"/>
      <c r="W103" s="68"/>
      <c r="X103" s="68"/>
      <c r="Y103" s="68"/>
      <c r="Z103" s="68"/>
      <c r="AA103" s="68"/>
      <c r="AB103" s="68"/>
      <c r="AC103" s="68"/>
      <c r="AD103" s="68"/>
      <c r="AE103" s="68"/>
      <c r="AF103" s="68"/>
      <c r="AG103" s="68"/>
      <c r="AH103" s="68"/>
      <c r="AI103" s="68"/>
      <c r="AJ103" s="68"/>
      <c r="AK103" s="68"/>
      <c r="AL103" s="68"/>
      <c r="AM103" s="68"/>
      <c r="AN103" s="68"/>
      <c r="AO103" s="68"/>
      <c r="AP103" s="68"/>
      <c r="AQ103" s="68"/>
      <c r="AR103" s="68"/>
      <c r="AS103" s="68"/>
      <c r="AT103" s="68"/>
      <c r="AU103" s="68"/>
      <c r="AV103" s="68"/>
      <c r="AW103" s="68"/>
      <c r="AX103" s="68"/>
      <c r="AY103" s="68"/>
      <c r="AZ103" s="68"/>
      <c r="BA103" s="68"/>
      <c r="BB103" s="68"/>
      <c r="BC103" s="68"/>
      <c r="BD103" s="68"/>
      <c r="BE103" s="68"/>
      <c r="BF103" s="68"/>
      <c r="BG103" s="68"/>
      <c r="BH103" s="68"/>
      <c r="BI103" s="68"/>
      <c r="BJ103" s="68"/>
      <c r="BK103" s="68"/>
      <c r="BL103" s="68"/>
      <c r="BM103" s="68"/>
      <c r="BN103" s="68"/>
      <c r="BO103" s="68"/>
      <c r="BP103" s="68"/>
      <c r="BQ103" s="68"/>
      <c r="BR103" s="68"/>
      <c r="BS103" s="68"/>
      <c r="BT103" s="68"/>
      <c r="BU103" s="68"/>
      <c r="BV103" s="68"/>
      <c r="BW103" s="68"/>
      <c r="BX103" s="68"/>
      <c r="BY103" s="68"/>
      <c r="BZ103" s="68"/>
      <c r="CA103" s="68"/>
      <c r="CB103" s="68"/>
      <c r="CC103" s="68"/>
      <c r="CD103" s="68"/>
      <c r="CE103" s="68"/>
      <c r="CF103" s="68"/>
      <c r="CG103" s="68"/>
      <c r="CH103" s="68"/>
      <c r="CI103" s="68"/>
      <c r="CJ103" s="68"/>
      <c r="CK103" s="68"/>
      <c r="CL103" s="68"/>
      <c r="CM103" s="68"/>
      <c r="CN103" s="68"/>
      <c r="CO103" s="68"/>
      <c r="CP103" s="68"/>
      <c r="CQ103" s="68"/>
      <c r="CR103" s="68"/>
      <c r="CS103" s="68"/>
      <c r="CT103" s="68"/>
      <c r="CU103" s="68"/>
      <c r="CV103" s="68"/>
      <c r="CW103" s="68"/>
      <c r="CX103" s="68"/>
      <c r="CY103" s="68"/>
      <c r="CZ103" s="68"/>
    </row>
    <row r="104" spans="1:104" s="42" customFormat="1" ht="15" customHeight="1" x14ac:dyDescent="0.25">
      <c r="A104" s="175"/>
      <c r="B104" s="176"/>
      <c r="C104" s="176"/>
      <c r="D104" s="176"/>
      <c r="E104" s="176"/>
      <c r="F104" s="176"/>
      <c r="G104" s="180"/>
      <c r="H104" s="159" t="s">
        <v>109</v>
      </c>
      <c r="I104" s="160"/>
      <c r="J104" s="160"/>
      <c r="K104" s="160"/>
      <c r="L104" s="161"/>
      <c r="M104" s="81">
        <v>1</v>
      </c>
      <c r="N104" s="81">
        <v>8</v>
      </c>
      <c r="O104" s="81">
        <v>3</v>
      </c>
      <c r="P104" s="81">
        <v>5</v>
      </c>
      <c r="Q104" s="81">
        <v>4</v>
      </c>
      <c r="R104" s="81">
        <v>5</v>
      </c>
      <c r="S104" s="65">
        <v>3</v>
      </c>
      <c r="T104" s="65">
        <v>7</v>
      </c>
      <c r="U104" s="104">
        <f>SUM(M104:T104)</f>
        <v>36</v>
      </c>
      <c r="V104" s="68"/>
      <c r="W104" s="68"/>
      <c r="X104" s="68"/>
      <c r="Y104" s="68"/>
      <c r="Z104" s="68"/>
      <c r="AA104" s="68"/>
      <c r="AB104" s="68"/>
      <c r="AC104" s="68"/>
      <c r="AD104" s="68"/>
      <c r="AE104" s="68"/>
      <c r="AF104" s="68"/>
      <c r="AG104" s="68"/>
      <c r="AH104" s="68"/>
      <c r="AI104" s="68"/>
      <c r="AJ104" s="68"/>
      <c r="AK104" s="68"/>
      <c r="AL104" s="68"/>
      <c r="AM104" s="68"/>
      <c r="AN104" s="68"/>
      <c r="AO104" s="68"/>
      <c r="AP104" s="68"/>
      <c r="AQ104" s="68"/>
      <c r="AR104" s="68"/>
      <c r="AS104" s="68"/>
      <c r="AT104" s="68"/>
      <c r="AU104" s="68"/>
      <c r="AV104" s="68"/>
      <c r="AW104" s="68"/>
      <c r="AX104" s="68"/>
      <c r="AY104" s="68"/>
      <c r="AZ104" s="68"/>
      <c r="BA104" s="68"/>
      <c r="BB104" s="68"/>
      <c r="BC104" s="68"/>
      <c r="BD104" s="68"/>
      <c r="BE104" s="68"/>
      <c r="BF104" s="68"/>
      <c r="BG104" s="68"/>
      <c r="BH104" s="68"/>
      <c r="BI104" s="68"/>
      <c r="BJ104" s="68"/>
      <c r="BK104" s="68"/>
      <c r="BL104" s="68"/>
      <c r="BM104" s="68"/>
      <c r="BN104" s="68"/>
      <c r="BO104" s="68"/>
      <c r="BP104" s="68"/>
      <c r="BQ104" s="68"/>
      <c r="BR104" s="68"/>
      <c r="BS104" s="68"/>
      <c r="BT104" s="68"/>
      <c r="BU104" s="68"/>
      <c r="BV104" s="68"/>
      <c r="BW104" s="68"/>
      <c r="BX104" s="68"/>
      <c r="BY104" s="68"/>
      <c r="BZ104" s="68"/>
      <c r="CA104" s="68"/>
      <c r="CB104" s="68"/>
      <c r="CC104" s="68"/>
      <c r="CD104" s="68"/>
      <c r="CE104" s="68"/>
      <c r="CF104" s="68"/>
      <c r="CG104" s="68"/>
      <c r="CH104" s="68"/>
      <c r="CI104" s="68"/>
      <c r="CJ104" s="68"/>
      <c r="CK104" s="68"/>
      <c r="CL104" s="68"/>
      <c r="CM104" s="68"/>
      <c r="CN104" s="68"/>
      <c r="CO104" s="68"/>
      <c r="CP104" s="68"/>
      <c r="CQ104" s="68"/>
      <c r="CR104" s="68"/>
      <c r="CS104" s="68"/>
      <c r="CT104" s="68"/>
      <c r="CU104" s="68"/>
      <c r="CV104" s="68"/>
      <c r="CW104" s="68"/>
      <c r="CX104" s="68"/>
      <c r="CY104" s="68"/>
      <c r="CZ104" s="68"/>
    </row>
    <row r="105" spans="1:104" s="42" customFormat="1" ht="15" customHeight="1" x14ac:dyDescent="0.25">
      <c r="A105" s="177"/>
      <c r="B105" s="178"/>
      <c r="C105" s="178"/>
      <c r="D105" s="178"/>
      <c r="E105" s="178"/>
      <c r="F105" s="178"/>
      <c r="G105" s="181"/>
      <c r="H105" s="159" t="s">
        <v>62</v>
      </c>
      <c r="I105" s="160"/>
      <c r="J105" s="160"/>
      <c r="K105" s="160"/>
      <c r="L105" s="161"/>
      <c r="M105" s="81">
        <v>0</v>
      </c>
      <c r="N105" s="81">
        <v>0</v>
      </c>
      <c r="O105" s="81">
        <v>1</v>
      </c>
      <c r="P105" s="81">
        <v>2</v>
      </c>
      <c r="Q105" s="81">
        <v>2</v>
      </c>
      <c r="R105" s="81">
        <v>1</v>
      </c>
      <c r="S105" s="65">
        <v>1</v>
      </c>
      <c r="T105" s="65">
        <v>0</v>
      </c>
      <c r="U105" s="104">
        <f>SUM(M105:T105)</f>
        <v>7</v>
      </c>
      <c r="V105" s="68"/>
      <c r="W105" s="68"/>
      <c r="X105" s="68"/>
      <c r="Y105" s="68"/>
      <c r="Z105" s="68"/>
      <c r="AA105" s="68"/>
      <c r="AB105" s="68"/>
      <c r="AC105" s="68"/>
      <c r="AD105" s="68"/>
      <c r="AE105" s="68"/>
      <c r="AF105" s="68"/>
      <c r="AG105" s="68"/>
      <c r="AH105" s="68"/>
      <c r="AI105" s="68"/>
      <c r="AJ105" s="68"/>
      <c r="AK105" s="68"/>
      <c r="AL105" s="68"/>
      <c r="AM105" s="68"/>
      <c r="AN105" s="68"/>
      <c r="AO105" s="68"/>
      <c r="AP105" s="68"/>
      <c r="AQ105" s="68"/>
      <c r="AR105" s="68"/>
      <c r="AS105" s="68"/>
      <c r="AT105" s="68"/>
      <c r="AU105" s="68"/>
      <c r="AV105" s="68"/>
      <c r="AW105" s="68"/>
      <c r="AX105" s="68"/>
      <c r="AY105" s="68"/>
      <c r="AZ105" s="68"/>
      <c r="BA105" s="68"/>
      <c r="BB105" s="68"/>
      <c r="BC105" s="68"/>
      <c r="BD105" s="68"/>
      <c r="BE105" s="68"/>
      <c r="BF105" s="68"/>
      <c r="BG105" s="68"/>
      <c r="BH105" s="68"/>
      <c r="BI105" s="68"/>
      <c r="BJ105" s="68"/>
      <c r="BK105" s="68"/>
      <c r="BL105" s="68"/>
      <c r="BM105" s="68"/>
      <c r="BN105" s="68"/>
      <c r="BO105" s="68"/>
      <c r="BP105" s="68"/>
      <c r="BQ105" s="68"/>
      <c r="BR105" s="68"/>
      <c r="BS105" s="68"/>
      <c r="BT105" s="68"/>
      <c r="BU105" s="68"/>
      <c r="BV105" s="68"/>
      <c r="BW105" s="68"/>
      <c r="BX105" s="68"/>
      <c r="BY105" s="68"/>
      <c r="BZ105" s="68"/>
      <c r="CA105" s="68"/>
      <c r="CB105" s="68"/>
      <c r="CC105" s="68"/>
      <c r="CD105" s="68"/>
      <c r="CE105" s="68"/>
      <c r="CF105" s="68"/>
      <c r="CG105" s="68"/>
      <c r="CH105" s="68"/>
      <c r="CI105" s="68"/>
      <c r="CJ105" s="68"/>
      <c r="CK105" s="68"/>
      <c r="CL105" s="68"/>
      <c r="CM105" s="68"/>
      <c r="CN105" s="68"/>
      <c r="CO105" s="68"/>
      <c r="CP105" s="68"/>
      <c r="CQ105" s="68"/>
      <c r="CR105" s="68"/>
      <c r="CS105" s="68"/>
      <c r="CT105" s="68"/>
      <c r="CU105" s="68"/>
      <c r="CV105" s="68"/>
      <c r="CW105" s="68"/>
      <c r="CX105" s="68"/>
      <c r="CY105" s="68"/>
      <c r="CZ105" s="68"/>
    </row>
    <row r="106" spans="1:104" ht="15" customHeight="1" x14ac:dyDescent="0.2">
      <c r="A106" s="74"/>
      <c r="B106" s="74"/>
      <c r="C106" s="82"/>
      <c r="D106" s="82"/>
      <c r="E106" s="82"/>
      <c r="F106" s="83"/>
      <c r="G106" s="74"/>
      <c r="H106" s="74"/>
      <c r="I106" s="74"/>
      <c r="J106" s="74"/>
      <c r="K106" s="74"/>
      <c r="L106" s="74"/>
      <c r="M106" s="74"/>
      <c r="N106" s="74"/>
      <c r="O106" s="74"/>
      <c r="P106" s="74"/>
      <c r="Q106" s="74"/>
      <c r="R106" s="74"/>
      <c r="S106" s="74"/>
      <c r="T106" s="74"/>
    </row>
    <row r="107" spans="1:104" x14ac:dyDescent="0.2">
      <c r="A107" s="74"/>
      <c r="B107" s="74"/>
      <c r="C107" s="82"/>
      <c r="D107" s="82"/>
      <c r="E107" s="82"/>
      <c r="F107" s="83"/>
      <c r="G107" s="74"/>
      <c r="H107" s="74"/>
      <c r="I107" s="74"/>
      <c r="J107" s="74"/>
      <c r="K107" s="74"/>
      <c r="L107" s="74"/>
      <c r="M107" s="105"/>
      <c r="N107" s="105"/>
      <c r="O107" s="105"/>
      <c r="P107" s="105"/>
      <c r="Q107" s="105"/>
      <c r="R107" s="105"/>
      <c r="S107" s="105"/>
      <c r="T107" s="105"/>
    </row>
    <row r="108" spans="1:104" x14ac:dyDescent="0.2">
      <c r="A108" s="74"/>
      <c r="B108" s="74"/>
      <c r="C108" s="82"/>
      <c r="D108" s="82"/>
      <c r="E108" s="82"/>
      <c r="F108" s="83"/>
      <c r="G108" s="74"/>
      <c r="H108" s="74"/>
      <c r="I108" s="74"/>
      <c r="J108" s="74"/>
      <c r="K108" s="74"/>
      <c r="L108" s="74"/>
      <c r="M108" s="74"/>
      <c r="N108" s="74"/>
      <c r="O108" s="74"/>
      <c r="P108" s="74"/>
      <c r="Q108" s="74"/>
      <c r="R108" s="74"/>
      <c r="S108" s="74"/>
      <c r="T108" s="74"/>
    </row>
    <row r="109" spans="1:104" x14ac:dyDescent="0.25">
      <c r="I109" s="162"/>
      <c r="J109" s="162"/>
      <c r="K109" s="163"/>
      <c r="L109" s="163"/>
      <c r="M109" s="132"/>
      <c r="N109" s="132"/>
      <c r="O109" s="132"/>
      <c r="P109" s="132"/>
      <c r="Q109" s="132"/>
      <c r="R109" s="132"/>
      <c r="S109" s="132"/>
      <c r="T109" s="132"/>
    </row>
    <row r="110" spans="1:104" x14ac:dyDescent="0.25">
      <c r="I110" s="162"/>
      <c r="J110" s="162"/>
      <c r="K110" s="163"/>
      <c r="L110" s="163"/>
      <c r="M110" s="132"/>
      <c r="N110" s="132"/>
      <c r="O110" s="132"/>
      <c r="P110" s="132"/>
      <c r="Q110" s="132"/>
      <c r="R110" s="132"/>
      <c r="S110" s="132"/>
      <c r="T110" s="132"/>
    </row>
    <row r="113" spans="1:17" x14ac:dyDescent="0.25">
      <c r="A113" s="84"/>
      <c r="B113" s="2"/>
      <c r="C113" s="85"/>
      <c r="D113" s="1"/>
      <c r="E113" s="1"/>
      <c r="F113" s="16"/>
      <c r="G113" s="56"/>
      <c r="H113" s="34"/>
      <c r="I113" s="3"/>
      <c r="J113" s="3"/>
      <c r="K113" s="3"/>
      <c r="L113" s="3"/>
      <c r="M113" s="3"/>
      <c r="N113" s="3"/>
      <c r="O113" s="4"/>
      <c r="P113" s="35"/>
      <c r="Q113" s="35"/>
    </row>
    <row r="114" spans="1:17" x14ac:dyDescent="0.25">
      <c r="A114" s="86"/>
      <c r="B114" s="37" t="s">
        <v>63</v>
      </c>
      <c r="C114" s="87"/>
      <c r="D114" s="38"/>
      <c r="E114" s="38"/>
      <c r="F114" s="39"/>
      <c r="G114" s="38"/>
      <c r="H114" s="57"/>
      <c r="I114" s="57"/>
      <c r="J114" s="57"/>
      <c r="K114" s="57"/>
      <c r="L114" s="57"/>
      <c r="M114" s="57"/>
      <c r="N114" s="57"/>
      <c r="O114" s="57"/>
    </row>
    <row r="115" spans="1:17" x14ac:dyDescent="0.25">
      <c r="A115" s="88"/>
      <c r="B115" s="58"/>
      <c r="C115" s="89"/>
      <c r="D115" s="57"/>
      <c r="E115" s="57"/>
      <c r="F115" s="59"/>
      <c r="G115" s="57"/>
      <c r="H115" s="57"/>
      <c r="I115" s="57"/>
      <c r="J115" s="57"/>
      <c r="K115" s="57"/>
      <c r="L115" s="57"/>
      <c r="M115" s="57"/>
      <c r="N115" s="57"/>
      <c r="O115" s="57"/>
    </row>
    <row r="116" spans="1:17" x14ac:dyDescent="0.25">
      <c r="A116" s="88"/>
      <c r="B116" s="58"/>
      <c r="C116" s="89"/>
      <c r="D116" s="57"/>
      <c r="E116" s="57"/>
      <c r="F116" s="59"/>
      <c r="G116" s="57"/>
      <c r="H116" s="57"/>
      <c r="I116" s="57"/>
      <c r="J116" s="57"/>
      <c r="K116" s="57"/>
      <c r="L116" s="57"/>
      <c r="M116" s="57"/>
      <c r="N116" s="57"/>
      <c r="O116" s="57"/>
    </row>
    <row r="117" spans="1:17" x14ac:dyDescent="0.25">
      <c r="A117" s="88"/>
      <c r="B117" s="58"/>
      <c r="C117" s="89"/>
      <c r="D117" s="57"/>
      <c r="E117" s="57"/>
      <c r="F117" s="59"/>
      <c r="G117" s="57"/>
      <c r="H117" s="57"/>
      <c r="I117" s="57"/>
      <c r="J117" s="57"/>
      <c r="K117" s="57"/>
      <c r="L117" s="57"/>
      <c r="M117" s="57"/>
      <c r="N117" s="57"/>
      <c r="O117" s="57"/>
    </row>
    <row r="118" spans="1:17" x14ac:dyDescent="0.25">
      <c r="A118" s="88"/>
      <c r="B118" s="58"/>
      <c r="C118" s="89"/>
      <c r="D118" s="57"/>
      <c r="E118" s="57"/>
      <c r="F118" s="59"/>
      <c r="G118" s="57"/>
      <c r="H118" s="57"/>
      <c r="I118" s="57"/>
      <c r="J118" s="57"/>
      <c r="K118" s="57"/>
      <c r="L118" s="57"/>
      <c r="M118" s="57"/>
      <c r="N118" s="57"/>
      <c r="O118" s="57"/>
    </row>
    <row r="119" spans="1:17" x14ac:dyDescent="0.25">
      <c r="A119" s="88"/>
      <c r="B119" s="58"/>
      <c r="C119" s="89"/>
      <c r="D119" s="57"/>
      <c r="E119" s="57"/>
      <c r="F119" s="59"/>
      <c r="G119" s="57"/>
      <c r="H119" s="57"/>
      <c r="I119" s="57"/>
      <c r="J119" s="57"/>
      <c r="K119" s="57"/>
      <c r="L119" s="57"/>
      <c r="M119" s="57"/>
      <c r="N119" s="57"/>
      <c r="O119" s="57"/>
    </row>
    <row r="120" spans="1:17" x14ac:dyDescent="0.25">
      <c r="A120" s="88"/>
      <c r="B120" s="58"/>
      <c r="C120" s="89"/>
      <c r="D120" s="57"/>
      <c r="E120" s="57"/>
      <c r="F120" s="59"/>
      <c r="G120" s="57"/>
      <c r="H120" s="57"/>
      <c r="I120" s="57"/>
      <c r="J120" s="57"/>
      <c r="K120" s="57"/>
      <c r="L120" s="57"/>
      <c r="M120" s="57"/>
      <c r="N120" s="57"/>
      <c r="O120" s="57"/>
    </row>
    <row r="121" spans="1:17" x14ac:dyDescent="0.25">
      <c r="A121" s="88"/>
      <c r="B121" s="58"/>
      <c r="C121" s="89"/>
      <c r="D121" s="57"/>
      <c r="E121" s="57"/>
      <c r="F121" s="59"/>
      <c r="G121" s="57"/>
      <c r="H121" s="57"/>
      <c r="I121" s="57"/>
      <c r="J121" s="57"/>
      <c r="K121" s="57"/>
      <c r="L121" s="57"/>
      <c r="M121" s="57"/>
      <c r="N121" s="57"/>
      <c r="O121" s="57"/>
    </row>
    <row r="122" spans="1:17" x14ac:dyDescent="0.25">
      <c r="A122" s="88"/>
      <c r="B122" s="58"/>
      <c r="C122" s="89"/>
      <c r="D122" s="57"/>
      <c r="E122" s="57"/>
      <c r="F122" s="112"/>
      <c r="G122" s="57"/>
      <c r="H122" s="57"/>
      <c r="I122" s="57"/>
      <c r="J122" s="57"/>
      <c r="K122" s="57"/>
      <c r="L122" s="57"/>
      <c r="M122" s="57"/>
      <c r="N122" s="57"/>
      <c r="O122" s="57"/>
    </row>
    <row r="123" spans="1:17" x14ac:dyDescent="0.25">
      <c r="A123" s="88"/>
      <c r="B123" s="58"/>
      <c r="C123" s="89"/>
      <c r="D123" s="57"/>
      <c r="E123" s="57"/>
      <c r="F123" s="59"/>
      <c r="G123" s="57"/>
      <c r="H123" s="57"/>
      <c r="I123" s="57"/>
      <c r="J123" s="57"/>
      <c r="K123" s="57"/>
      <c r="L123" s="57"/>
      <c r="M123" s="57"/>
      <c r="N123" s="57"/>
      <c r="O123" s="57"/>
    </row>
    <row r="124" spans="1:17" x14ac:dyDescent="0.25">
      <c r="A124" s="88"/>
      <c r="B124" s="58"/>
      <c r="C124" s="89"/>
      <c r="D124" s="57"/>
      <c r="E124" s="57"/>
      <c r="F124" s="59"/>
      <c r="G124" s="57"/>
      <c r="H124" s="57"/>
      <c r="I124" s="57"/>
      <c r="J124" s="57"/>
      <c r="K124" s="57"/>
      <c r="L124" s="57"/>
      <c r="M124" s="57"/>
      <c r="N124" s="57"/>
      <c r="O124" s="57"/>
    </row>
    <row r="125" spans="1:17" x14ac:dyDescent="0.25">
      <c r="A125" s="88"/>
      <c r="B125" s="58"/>
      <c r="C125" s="89"/>
      <c r="D125" s="57"/>
      <c r="E125" s="57"/>
      <c r="F125" s="59"/>
      <c r="G125" s="57"/>
      <c r="H125" s="57"/>
      <c r="I125" s="57"/>
      <c r="J125" s="57"/>
      <c r="K125" s="57"/>
      <c r="L125" s="57"/>
      <c r="M125" s="57"/>
      <c r="N125" s="57"/>
      <c r="O125" s="57"/>
    </row>
    <row r="126" spans="1:17" x14ac:dyDescent="0.25">
      <c r="A126" s="88"/>
      <c r="B126" s="58"/>
      <c r="C126" s="89"/>
      <c r="D126" s="57"/>
      <c r="E126" s="57"/>
      <c r="F126" s="59"/>
      <c r="G126" s="57"/>
      <c r="H126" s="57"/>
      <c r="I126" s="57"/>
      <c r="J126" s="57"/>
      <c r="K126" s="57"/>
      <c r="L126" s="57"/>
      <c r="M126" s="57"/>
      <c r="N126" s="57"/>
      <c r="O126" s="57"/>
    </row>
    <row r="127" spans="1:17" x14ac:dyDescent="0.25">
      <c r="A127" s="88"/>
      <c r="B127" s="58"/>
      <c r="C127" s="89"/>
      <c r="D127" s="57"/>
      <c r="E127" s="57"/>
      <c r="F127" s="59"/>
      <c r="G127" s="57"/>
      <c r="H127" s="57"/>
      <c r="I127" s="57"/>
      <c r="J127" s="57"/>
      <c r="K127" s="57"/>
      <c r="L127" s="57"/>
      <c r="M127" s="57"/>
      <c r="N127" s="57"/>
      <c r="O127" s="57"/>
    </row>
    <row r="128" spans="1:17" x14ac:dyDescent="0.25">
      <c r="A128" s="88"/>
      <c r="B128" s="58"/>
      <c r="C128" s="89"/>
      <c r="D128" s="57"/>
      <c r="E128" s="57"/>
      <c r="F128" s="59"/>
      <c r="G128" s="57"/>
      <c r="H128" s="57"/>
      <c r="I128" s="57"/>
      <c r="J128" s="57"/>
      <c r="K128" s="57"/>
      <c r="L128" s="57"/>
      <c r="M128" s="57"/>
      <c r="N128" s="57"/>
      <c r="O128" s="57"/>
    </row>
    <row r="129" spans="1:15" x14ac:dyDescent="0.25">
      <c r="A129" s="88"/>
      <c r="B129" s="58"/>
      <c r="C129" s="89"/>
      <c r="D129" s="57"/>
      <c r="E129" s="57"/>
      <c r="F129" s="59"/>
      <c r="G129" s="57"/>
      <c r="H129" s="57"/>
      <c r="I129" s="57"/>
      <c r="J129" s="57"/>
      <c r="K129" s="57"/>
      <c r="L129" s="57"/>
      <c r="M129" s="57"/>
      <c r="N129" s="57"/>
      <c r="O129" s="57"/>
    </row>
  </sheetData>
  <mergeCells count="179">
    <mergeCell ref="A3:C3"/>
    <mergeCell ref="D3:P3"/>
    <mergeCell ref="Q3:U3"/>
    <mergeCell ref="A4:C4"/>
    <mergeCell ref="D4:O4"/>
    <mergeCell ref="Q4:U4"/>
    <mergeCell ref="A1:C1"/>
    <mergeCell ref="D1:O1"/>
    <mergeCell ref="Q1:U1"/>
    <mergeCell ref="A2:C2"/>
    <mergeCell ref="D2:O2"/>
    <mergeCell ref="Q2:U2"/>
    <mergeCell ref="F7:O7"/>
    <mergeCell ref="F8:O8"/>
    <mergeCell ref="W8:AA8"/>
    <mergeCell ref="F9:Q9"/>
    <mergeCell ref="W9:AA9"/>
    <mergeCell ref="F10:Q10"/>
    <mergeCell ref="A5:C5"/>
    <mergeCell ref="D5:O5"/>
    <mergeCell ref="A6:C6"/>
    <mergeCell ref="D6:O6"/>
    <mergeCell ref="P6:T6"/>
    <mergeCell ref="W6:AA6"/>
    <mergeCell ref="A12:T12"/>
    <mergeCell ref="A14:A15"/>
    <mergeCell ref="B14:C15"/>
    <mergeCell ref="D14:D15"/>
    <mergeCell ref="E14:G14"/>
    <mergeCell ref="H14:K15"/>
    <mergeCell ref="L14:N15"/>
    <mergeCell ref="O14:Q15"/>
    <mergeCell ref="R14:T15"/>
    <mergeCell ref="F15:G15"/>
    <mergeCell ref="B17:C17"/>
    <mergeCell ref="F17:G17"/>
    <mergeCell ref="H17:K17"/>
    <mergeCell ref="L17:N17"/>
    <mergeCell ref="O17:Q17"/>
    <mergeCell ref="R17:T17"/>
    <mergeCell ref="B16:C16"/>
    <mergeCell ref="F16:G16"/>
    <mergeCell ref="H16:K16"/>
    <mergeCell ref="L16:N16"/>
    <mergeCell ref="O16:Q16"/>
    <mergeCell ref="R16:T16"/>
    <mergeCell ref="B19:C19"/>
    <mergeCell ref="F19:G19"/>
    <mergeCell ref="H19:K19"/>
    <mergeCell ref="L19:N19"/>
    <mergeCell ref="O19:Q19"/>
    <mergeCell ref="R19:T19"/>
    <mergeCell ref="B18:C18"/>
    <mergeCell ref="F18:G18"/>
    <mergeCell ref="H18:K18"/>
    <mergeCell ref="L18:N18"/>
    <mergeCell ref="O18:Q18"/>
    <mergeCell ref="R18:T18"/>
    <mergeCell ref="B21:C21"/>
    <mergeCell ref="F21:G21"/>
    <mergeCell ref="H21:K21"/>
    <mergeCell ref="L21:N21"/>
    <mergeCell ref="O21:Q21"/>
    <mergeCell ref="R21:T21"/>
    <mergeCell ref="B20:C20"/>
    <mergeCell ref="F20:G20"/>
    <mergeCell ref="H20:K20"/>
    <mergeCell ref="L20:N20"/>
    <mergeCell ref="O20:Q20"/>
    <mergeCell ref="R20:T20"/>
    <mergeCell ref="A23:E23"/>
    <mergeCell ref="A25:A30"/>
    <mergeCell ref="B25:E30"/>
    <mergeCell ref="F25:F30"/>
    <mergeCell ref="G25:L25"/>
    <mergeCell ref="M25:T25"/>
    <mergeCell ref="G26:G30"/>
    <mergeCell ref="H26:H30"/>
    <mergeCell ref="I26:L26"/>
    <mergeCell ref="M26:N26"/>
    <mergeCell ref="O26:P26"/>
    <mergeCell ref="Q26:R26"/>
    <mergeCell ref="S26:T26"/>
    <mergeCell ref="I27:I30"/>
    <mergeCell ref="J27:L27"/>
    <mergeCell ref="M27:M28"/>
    <mergeCell ref="N27:N28"/>
    <mergeCell ref="O27:O28"/>
    <mergeCell ref="P27:P28"/>
    <mergeCell ref="Q27:Q28"/>
    <mergeCell ref="B31:E31"/>
    <mergeCell ref="B32:E32"/>
    <mergeCell ref="B33:E33"/>
    <mergeCell ref="B34:E34"/>
    <mergeCell ref="B35:E35"/>
    <mergeCell ref="B36:E36"/>
    <mergeCell ref="R27:R28"/>
    <mergeCell ref="S27:S28"/>
    <mergeCell ref="T27:T28"/>
    <mergeCell ref="J28:J30"/>
    <mergeCell ref="K28:K30"/>
    <mergeCell ref="L28:L30"/>
    <mergeCell ref="M29:N29"/>
    <mergeCell ref="O29:P29"/>
    <mergeCell ref="Q29:R29"/>
    <mergeCell ref="S29:T29"/>
    <mergeCell ref="B43:E43"/>
    <mergeCell ref="B44:E44"/>
    <mergeCell ref="B45:E45"/>
    <mergeCell ref="B46:E46"/>
    <mergeCell ref="B47:E47"/>
    <mergeCell ref="B48:E48"/>
    <mergeCell ref="B37:E37"/>
    <mergeCell ref="B38:E38"/>
    <mergeCell ref="B39:E39"/>
    <mergeCell ref="B40:E40"/>
    <mergeCell ref="B41:E41"/>
    <mergeCell ref="B42:E42"/>
    <mergeCell ref="B55:E55"/>
    <mergeCell ref="B56:E56"/>
    <mergeCell ref="B57:E57"/>
    <mergeCell ref="B58:E58"/>
    <mergeCell ref="B59:E59"/>
    <mergeCell ref="B60:E60"/>
    <mergeCell ref="B49:E49"/>
    <mergeCell ref="B50:E50"/>
    <mergeCell ref="B51:E51"/>
    <mergeCell ref="B52:E52"/>
    <mergeCell ref="B53:E53"/>
    <mergeCell ref="B54:E54"/>
    <mergeCell ref="B67:E67"/>
    <mergeCell ref="B68:E68"/>
    <mergeCell ref="B70:E70"/>
    <mergeCell ref="B71:E71"/>
    <mergeCell ref="B72:E72"/>
    <mergeCell ref="B73:E73"/>
    <mergeCell ref="B61:E61"/>
    <mergeCell ref="B62:E62"/>
    <mergeCell ref="B63:E63"/>
    <mergeCell ref="B64:E64"/>
    <mergeCell ref="B65:E65"/>
    <mergeCell ref="B66:E66"/>
    <mergeCell ref="B90:E90"/>
    <mergeCell ref="B80:E80"/>
    <mergeCell ref="B81:E81"/>
    <mergeCell ref="B82:E82"/>
    <mergeCell ref="B83:E83"/>
    <mergeCell ref="B84:E84"/>
    <mergeCell ref="B85:E85"/>
    <mergeCell ref="B74:E74"/>
    <mergeCell ref="B75:E75"/>
    <mergeCell ref="B76:E76"/>
    <mergeCell ref="B77:E77"/>
    <mergeCell ref="B78:E78"/>
    <mergeCell ref="B79:E79"/>
    <mergeCell ref="H105:L105"/>
    <mergeCell ref="I109:L109"/>
    <mergeCell ref="I110:L110"/>
    <mergeCell ref="B69:E69"/>
    <mergeCell ref="B97:E97"/>
    <mergeCell ref="B98:E98"/>
    <mergeCell ref="A99:F105"/>
    <mergeCell ref="G99:G105"/>
    <mergeCell ref="H99:L99"/>
    <mergeCell ref="H100:L100"/>
    <mergeCell ref="H101:L101"/>
    <mergeCell ref="H102:L102"/>
    <mergeCell ref="H103:L103"/>
    <mergeCell ref="H104:L104"/>
    <mergeCell ref="B91:E91"/>
    <mergeCell ref="B92:E92"/>
    <mergeCell ref="B93:E93"/>
    <mergeCell ref="B94:E94"/>
    <mergeCell ref="B95:E95"/>
    <mergeCell ref="B96:E96"/>
    <mergeCell ref="B86:E86"/>
    <mergeCell ref="B87:E87"/>
    <mergeCell ref="B88:E88"/>
    <mergeCell ref="B89:E89"/>
  </mergeCells>
  <printOptions horizontalCentered="1"/>
  <pageMargins left="0" right="0" top="0.39370078740157483" bottom="0" header="0" footer="0"/>
  <pageSetup paperSize="8" scale="62" fitToHeight="0" orientation="landscape" r:id="rId1"/>
  <rowBreaks count="1" manualBreakCount="1">
    <brk id="50" max="1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7"/>
  <sheetViews>
    <sheetView tabSelected="1" view="pageBreakPreview" topLeftCell="A79" zoomScale="85" zoomScaleNormal="85" zoomScaleSheetLayoutView="85" workbookViewId="0">
      <selection activeCell="I71" sqref="I71"/>
    </sheetView>
  </sheetViews>
  <sheetFormatPr defaultRowHeight="12.75" x14ac:dyDescent="0.2"/>
  <cols>
    <col min="1" max="1" width="10.5703125" customWidth="1"/>
    <col min="6" max="6" width="11.42578125" customWidth="1"/>
    <col min="13" max="20" width="13.42578125" bestFit="1" customWidth="1"/>
  </cols>
  <sheetData>
    <row r="1" spans="1:21" ht="20.25" x14ac:dyDescent="0.3">
      <c r="A1" s="265"/>
      <c r="B1" s="266"/>
      <c r="C1" s="266"/>
      <c r="D1" s="270" t="s">
        <v>135</v>
      </c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36"/>
      <c r="Q1" s="268" t="s">
        <v>138</v>
      </c>
      <c r="R1" s="260"/>
      <c r="S1" s="260"/>
      <c r="T1" s="260"/>
      <c r="U1" s="260"/>
    </row>
    <row r="2" spans="1:21" ht="18.75" x14ac:dyDescent="0.3">
      <c r="A2" s="265"/>
      <c r="B2" s="266"/>
      <c r="C2" s="266"/>
      <c r="D2" s="269" t="s">
        <v>177</v>
      </c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36"/>
      <c r="Q2" s="272" t="s">
        <v>179</v>
      </c>
      <c r="R2" s="260"/>
      <c r="S2" s="260"/>
      <c r="T2" s="260"/>
      <c r="U2" s="260"/>
    </row>
    <row r="3" spans="1:21" ht="18.75" x14ac:dyDescent="0.25">
      <c r="A3" s="265"/>
      <c r="B3" s="266"/>
      <c r="C3" s="266"/>
      <c r="D3" s="269" t="s">
        <v>176</v>
      </c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  <c r="P3" s="269"/>
      <c r="Q3" s="261" t="s">
        <v>180</v>
      </c>
      <c r="R3" s="261"/>
      <c r="S3" s="261"/>
      <c r="T3" s="261"/>
      <c r="U3" s="261"/>
    </row>
    <row r="4" spans="1:21" ht="18.75" x14ac:dyDescent="0.3">
      <c r="A4" s="265"/>
      <c r="B4" s="266"/>
      <c r="C4" s="266"/>
      <c r="D4" s="267" t="s">
        <v>139</v>
      </c>
      <c r="E4" s="267"/>
      <c r="F4" s="267"/>
      <c r="G4" s="267"/>
      <c r="H4" s="267"/>
      <c r="I4" s="267"/>
      <c r="J4" s="267"/>
      <c r="K4" s="267"/>
      <c r="L4" s="267"/>
      <c r="M4" s="267"/>
      <c r="N4" s="267"/>
      <c r="O4" s="267"/>
      <c r="P4" s="36"/>
      <c r="Q4" s="263" t="s">
        <v>174</v>
      </c>
      <c r="R4" s="264"/>
      <c r="S4" s="264"/>
      <c r="T4" s="264"/>
      <c r="U4" s="264"/>
    </row>
    <row r="5" spans="1:21" ht="18.75" x14ac:dyDescent="0.3">
      <c r="A5" s="265"/>
      <c r="B5" s="266"/>
      <c r="C5" s="266"/>
      <c r="D5" s="267" t="s">
        <v>136</v>
      </c>
      <c r="E5" s="267"/>
      <c r="F5" s="267"/>
      <c r="G5" s="267"/>
      <c r="H5" s="267"/>
      <c r="I5" s="267"/>
      <c r="J5" s="267"/>
      <c r="K5" s="267"/>
      <c r="L5" s="267"/>
      <c r="M5" s="267"/>
      <c r="N5" s="267"/>
      <c r="O5" s="267"/>
      <c r="P5" s="36"/>
      <c r="Q5" s="143" t="s">
        <v>190</v>
      </c>
      <c r="R5" s="142"/>
      <c r="S5" s="116"/>
      <c r="T5" s="116"/>
      <c r="U5" s="36"/>
    </row>
    <row r="6" spans="1:21" ht="18.75" x14ac:dyDescent="0.3">
      <c r="A6" s="265"/>
      <c r="B6" s="266"/>
      <c r="C6" s="266"/>
      <c r="D6" s="267"/>
      <c r="E6" s="267"/>
      <c r="F6" s="267"/>
      <c r="G6" s="267"/>
      <c r="H6" s="267"/>
      <c r="I6" s="267"/>
      <c r="J6" s="267"/>
      <c r="K6" s="267"/>
      <c r="L6" s="267"/>
      <c r="M6" s="267"/>
      <c r="N6" s="267"/>
      <c r="O6" s="267"/>
      <c r="P6" s="268"/>
      <c r="Q6" s="260"/>
      <c r="R6" s="260"/>
      <c r="S6" s="260"/>
      <c r="T6" s="260"/>
      <c r="U6" s="36"/>
    </row>
    <row r="7" spans="1:21" ht="19.5" x14ac:dyDescent="0.35">
      <c r="A7" s="53"/>
      <c r="B7" s="92"/>
      <c r="C7" s="92"/>
      <c r="D7" s="92"/>
      <c r="E7" s="92"/>
      <c r="F7" s="259" t="s">
        <v>140</v>
      </c>
      <c r="G7" s="260"/>
      <c r="H7" s="260"/>
      <c r="I7" s="260"/>
      <c r="J7" s="260"/>
      <c r="K7" s="260"/>
      <c r="L7" s="260"/>
      <c r="M7" s="260"/>
      <c r="N7" s="260"/>
      <c r="O7" s="260"/>
      <c r="P7" s="92"/>
      <c r="Q7" s="92"/>
      <c r="R7" s="91"/>
      <c r="S7" s="92"/>
      <c r="T7" s="92"/>
      <c r="U7" s="36"/>
    </row>
    <row r="8" spans="1:21" ht="19.5" x14ac:dyDescent="0.35">
      <c r="A8" s="53"/>
      <c r="B8" s="92"/>
      <c r="C8" s="92"/>
      <c r="D8" s="92"/>
      <c r="E8" s="92"/>
      <c r="F8" s="259" t="s">
        <v>137</v>
      </c>
      <c r="G8" s="260"/>
      <c r="H8" s="260"/>
      <c r="I8" s="260"/>
      <c r="J8" s="260"/>
      <c r="K8" s="260"/>
      <c r="L8" s="260"/>
      <c r="M8" s="260"/>
      <c r="N8" s="260"/>
      <c r="O8" s="260"/>
      <c r="P8" s="92"/>
      <c r="Q8" s="92"/>
      <c r="R8" s="91"/>
      <c r="S8" s="92"/>
      <c r="T8" s="92"/>
      <c r="U8" s="36"/>
    </row>
    <row r="9" spans="1:21" ht="18.75" x14ac:dyDescent="0.3">
      <c r="A9" s="53"/>
      <c r="B9" s="92"/>
      <c r="C9" s="92"/>
      <c r="D9" s="92"/>
      <c r="E9" s="92"/>
      <c r="F9" s="259" t="s">
        <v>89</v>
      </c>
      <c r="G9" s="260"/>
      <c r="H9" s="260"/>
      <c r="I9" s="260"/>
      <c r="J9" s="260"/>
      <c r="K9" s="260"/>
      <c r="L9" s="260"/>
      <c r="M9" s="260"/>
      <c r="N9" s="260"/>
      <c r="O9" s="260"/>
      <c r="P9" s="262"/>
      <c r="Q9" s="262"/>
      <c r="R9" s="91"/>
      <c r="S9" s="92"/>
      <c r="T9" s="92"/>
      <c r="U9" s="36"/>
    </row>
    <row r="10" spans="1:21" ht="19.5" x14ac:dyDescent="0.35">
      <c r="A10" s="53"/>
      <c r="B10" s="92"/>
      <c r="C10" s="92"/>
      <c r="D10" s="92"/>
      <c r="E10" s="92"/>
      <c r="F10" s="259" t="s">
        <v>141</v>
      </c>
      <c r="G10" s="260"/>
      <c r="H10" s="260"/>
      <c r="I10" s="260"/>
      <c r="J10" s="260"/>
      <c r="K10" s="260"/>
      <c r="L10" s="260"/>
      <c r="M10" s="260"/>
      <c r="N10" s="260"/>
      <c r="O10" s="260"/>
      <c r="P10" s="262"/>
      <c r="Q10" s="262"/>
      <c r="R10" s="91"/>
      <c r="S10" s="92"/>
      <c r="T10" s="92"/>
      <c r="U10" s="36"/>
    </row>
    <row r="11" spans="1:21" ht="15.75" x14ac:dyDescent="0.25">
      <c r="A11" s="35"/>
      <c r="B11" s="35"/>
      <c r="C11" s="61"/>
      <c r="D11" s="35"/>
      <c r="E11" s="35"/>
      <c r="F11" s="62"/>
      <c r="G11" s="135"/>
      <c r="H11" s="135"/>
      <c r="I11" s="135"/>
      <c r="J11" s="135"/>
      <c r="K11" s="135"/>
      <c r="L11" s="135"/>
      <c r="M11" s="135"/>
      <c r="N11" s="135"/>
      <c r="O11" s="135"/>
      <c r="P11" s="35"/>
      <c r="Q11" s="35"/>
      <c r="R11" s="35"/>
      <c r="S11" s="35"/>
      <c r="T11" s="35"/>
      <c r="U11" s="60"/>
    </row>
    <row r="12" spans="1:21" ht="15.75" x14ac:dyDescent="0.25">
      <c r="A12" s="216" t="s">
        <v>142</v>
      </c>
      <c r="B12" s="216"/>
      <c r="C12" s="216"/>
      <c r="D12" s="216"/>
      <c r="E12" s="216"/>
      <c r="F12" s="216"/>
      <c r="G12" s="216"/>
      <c r="H12" s="216"/>
      <c r="I12" s="216"/>
      <c r="J12" s="216"/>
      <c r="K12" s="216"/>
      <c r="L12" s="216"/>
      <c r="M12" s="216"/>
      <c r="N12" s="216"/>
      <c r="O12" s="216"/>
      <c r="P12" s="216"/>
      <c r="Q12" s="216"/>
      <c r="R12" s="216"/>
      <c r="S12" s="216"/>
      <c r="T12" s="216"/>
      <c r="U12" s="60"/>
    </row>
    <row r="13" spans="1:21" ht="15.75" x14ac:dyDescent="0.25">
      <c r="A13" s="134"/>
      <c r="B13" s="134"/>
      <c r="C13" s="30"/>
      <c r="D13" s="134"/>
      <c r="E13" s="63"/>
      <c r="F13" s="64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0"/>
    </row>
    <row r="14" spans="1:21" ht="15.75" x14ac:dyDescent="0.25">
      <c r="A14" s="251" t="s">
        <v>90</v>
      </c>
      <c r="B14" s="218" t="s">
        <v>0</v>
      </c>
      <c r="C14" s="253"/>
      <c r="D14" s="251" t="s">
        <v>1</v>
      </c>
      <c r="E14" s="230" t="s">
        <v>2</v>
      </c>
      <c r="F14" s="231"/>
      <c r="G14" s="232"/>
      <c r="H14" s="218" t="s">
        <v>3</v>
      </c>
      <c r="I14" s="256"/>
      <c r="J14" s="256"/>
      <c r="K14" s="253"/>
      <c r="L14" s="218" t="s">
        <v>95</v>
      </c>
      <c r="M14" s="256"/>
      <c r="N14" s="253"/>
      <c r="O14" s="218" t="s">
        <v>4</v>
      </c>
      <c r="P14" s="256"/>
      <c r="Q14" s="253"/>
      <c r="R14" s="218" t="s">
        <v>5</v>
      </c>
      <c r="S14" s="256"/>
      <c r="T14" s="253"/>
      <c r="U14" s="35"/>
    </row>
    <row r="15" spans="1:21" ht="94.5" x14ac:dyDescent="0.25">
      <c r="A15" s="252"/>
      <c r="B15" s="254"/>
      <c r="C15" s="255"/>
      <c r="D15" s="252"/>
      <c r="E15" s="136" t="s">
        <v>91</v>
      </c>
      <c r="F15" s="249" t="s">
        <v>92</v>
      </c>
      <c r="G15" s="258"/>
      <c r="H15" s="254"/>
      <c r="I15" s="257"/>
      <c r="J15" s="257"/>
      <c r="K15" s="255"/>
      <c r="L15" s="254"/>
      <c r="M15" s="257"/>
      <c r="N15" s="255"/>
      <c r="O15" s="254"/>
      <c r="P15" s="257"/>
      <c r="Q15" s="255"/>
      <c r="R15" s="254"/>
      <c r="S15" s="257"/>
      <c r="T15" s="255"/>
      <c r="U15" s="35"/>
    </row>
    <row r="16" spans="1:21" ht="15.75" x14ac:dyDescent="0.2">
      <c r="A16" s="141">
        <v>1</v>
      </c>
      <c r="B16" s="230">
        <v>2</v>
      </c>
      <c r="C16" s="248"/>
      <c r="D16" s="141">
        <v>3</v>
      </c>
      <c r="E16" s="136">
        <v>4</v>
      </c>
      <c r="F16" s="249" t="s">
        <v>117</v>
      </c>
      <c r="G16" s="248"/>
      <c r="H16" s="230">
        <v>6</v>
      </c>
      <c r="I16" s="250"/>
      <c r="J16" s="250"/>
      <c r="K16" s="248"/>
      <c r="L16" s="230">
        <v>7</v>
      </c>
      <c r="M16" s="250"/>
      <c r="N16" s="248"/>
      <c r="O16" s="230">
        <v>8</v>
      </c>
      <c r="P16" s="250"/>
      <c r="Q16" s="248"/>
      <c r="R16" s="230">
        <v>9</v>
      </c>
      <c r="S16" s="250"/>
      <c r="T16" s="248"/>
      <c r="U16" s="44"/>
    </row>
    <row r="17" spans="1:21" ht="15.75" x14ac:dyDescent="0.2">
      <c r="A17" s="65" t="s">
        <v>103</v>
      </c>
      <c r="B17" s="243">
        <v>39</v>
      </c>
      <c r="C17" s="244"/>
      <c r="D17" s="65">
        <v>0</v>
      </c>
      <c r="E17" s="65">
        <v>0</v>
      </c>
      <c r="F17" s="245">
        <v>0</v>
      </c>
      <c r="G17" s="246"/>
      <c r="H17" s="243">
        <v>2</v>
      </c>
      <c r="I17" s="247"/>
      <c r="J17" s="247"/>
      <c r="K17" s="244"/>
      <c r="L17" s="243">
        <v>0</v>
      </c>
      <c r="M17" s="247"/>
      <c r="N17" s="244"/>
      <c r="O17" s="243">
        <v>11</v>
      </c>
      <c r="P17" s="247"/>
      <c r="Q17" s="244"/>
      <c r="R17" s="243">
        <f>SUM(B17:Q17)</f>
        <v>52</v>
      </c>
      <c r="S17" s="247"/>
      <c r="T17" s="244"/>
      <c r="U17" s="44"/>
    </row>
    <row r="18" spans="1:21" ht="15.75" x14ac:dyDescent="0.2">
      <c r="A18" s="65" t="s">
        <v>104</v>
      </c>
      <c r="B18" s="243">
        <v>38</v>
      </c>
      <c r="C18" s="244"/>
      <c r="D18" s="65">
        <v>1</v>
      </c>
      <c r="E18" s="65">
        <v>1</v>
      </c>
      <c r="F18" s="245">
        <v>0</v>
      </c>
      <c r="G18" s="246"/>
      <c r="H18" s="243">
        <v>1</v>
      </c>
      <c r="I18" s="247"/>
      <c r="J18" s="247"/>
      <c r="K18" s="244"/>
      <c r="L18" s="243">
        <v>0</v>
      </c>
      <c r="M18" s="247"/>
      <c r="N18" s="244"/>
      <c r="O18" s="243">
        <v>11</v>
      </c>
      <c r="P18" s="247"/>
      <c r="Q18" s="244"/>
      <c r="R18" s="243">
        <f>SUM(B18:Q18)</f>
        <v>52</v>
      </c>
      <c r="S18" s="247"/>
      <c r="T18" s="244"/>
      <c r="U18" s="44"/>
    </row>
    <row r="19" spans="1:21" ht="15.75" x14ac:dyDescent="0.2">
      <c r="A19" s="65" t="s">
        <v>105</v>
      </c>
      <c r="B19" s="243">
        <v>29</v>
      </c>
      <c r="C19" s="244"/>
      <c r="D19" s="65">
        <v>4</v>
      </c>
      <c r="E19" s="65">
        <v>7</v>
      </c>
      <c r="F19" s="245">
        <v>0</v>
      </c>
      <c r="G19" s="246"/>
      <c r="H19" s="243">
        <v>2</v>
      </c>
      <c r="I19" s="247"/>
      <c r="J19" s="247"/>
      <c r="K19" s="244"/>
      <c r="L19" s="243">
        <v>0</v>
      </c>
      <c r="M19" s="247"/>
      <c r="N19" s="244"/>
      <c r="O19" s="243">
        <v>10</v>
      </c>
      <c r="P19" s="247"/>
      <c r="Q19" s="244"/>
      <c r="R19" s="243">
        <f>SUM(B19:Q19)</f>
        <v>52</v>
      </c>
      <c r="S19" s="247"/>
      <c r="T19" s="244"/>
      <c r="U19" s="44"/>
    </row>
    <row r="20" spans="1:21" ht="15.75" x14ac:dyDescent="0.2">
      <c r="A20" s="65" t="s">
        <v>106</v>
      </c>
      <c r="B20" s="243">
        <v>18</v>
      </c>
      <c r="C20" s="244"/>
      <c r="D20" s="65">
        <v>2</v>
      </c>
      <c r="E20" s="65">
        <v>9</v>
      </c>
      <c r="F20" s="245">
        <v>4</v>
      </c>
      <c r="G20" s="246"/>
      <c r="H20" s="243">
        <v>2</v>
      </c>
      <c r="I20" s="247"/>
      <c r="J20" s="247"/>
      <c r="K20" s="244"/>
      <c r="L20" s="243">
        <v>6</v>
      </c>
      <c r="M20" s="247"/>
      <c r="N20" s="244"/>
      <c r="O20" s="243">
        <v>2</v>
      </c>
      <c r="P20" s="247"/>
      <c r="Q20" s="244"/>
      <c r="R20" s="243">
        <v>43</v>
      </c>
      <c r="S20" s="247"/>
      <c r="T20" s="244"/>
      <c r="U20" s="44"/>
    </row>
    <row r="21" spans="1:21" ht="15.75" x14ac:dyDescent="0.2">
      <c r="A21" s="66" t="s">
        <v>61</v>
      </c>
      <c r="B21" s="240">
        <f>SUM(B17:B20)</f>
        <v>124</v>
      </c>
      <c r="C21" s="241"/>
      <c r="D21" s="66">
        <f>SUM(D17:D20)</f>
        <v>7</v>
      </c>
      <c r="E21" s="66">
        <f>SUM(E17:E20)</f>
        <v>17</v>
      </c>
      <c r="F21" s="240">
        <f>SUM(F17:F20)</f>
        <v>4</v>
      </c>
      <c r="G21" s="241"/>
      <c r="H21" s="240">
        <f>SUM(H17:H20)</f>
        <v>7</v>
      </c>
      <c r="I21" s="242"/>
      <c r="J21" s="242"/>
      <c r="K21" s="241"/>
      <c r="L21" s="240">
        <f>SUM(L17:L20)</f>
        <v>6</v>
      </c>
      <c r="M21" s="242"/>
      <c r="N21" s="241"/>
      <c r="O21" s="240">
        <f>SUM(O17:O20)</f>
        <v>34</v>
      </c>
      <c r="P21" s="242"/>
      <c r="Q21" s="241"/>
      <c r="R21" s="240">
        <f>SUM(R17:R20)</f>
        <v>199</v>
      </c>
      <c r="S21" s="242"/>
      <c r="T21" s="241"/>
      <c r="U21" s="67"/>
    </row>
    <row r="22" spans="1:21" ht="15.75" x14ac:dyDescent="0.25">
      <c r="A22" s="68"/>
      <c r="B22" s="69"/>
      <c r="C22" s="70"/>
      <c r="D22" s="68"/>
      <c r="E22" s="68"/>
      <c r="F22" s="71"/>
      <c r="G22" s="72"/>
      <c r="H22" s="69"/>
      <c r="I22" s="72"/>
      <c r="J22" s="72"/>
      <c r="K22" s="72"/>
      <c r="L22" s="69"/>
      <c r="M22" s="72"/>
      <c r="N22" s="72"/>
      <c r="O22" s="69"/>
      <c r="P22" s="72"/>
      <c r="Q22" s="72"/>
      <c r="R22" s="69"/>
      <c r="S22" s="72"/>
      <c r="T22" s="72"/>
      <c r="U22" s="36"/>
    </row>
    <row r="23" spans="1:21" ht="15.75" x14ac:dyDescent="0.25">
      <c r="A23" s="216" t="s">
        <v>12</v>
      </c>
      <c r="B23" s="216"/>
      <c r="C23" s="216"/>
      <c r="D23" s="216"/>
      <c r="E23" s="217"/>
      <c r="F23" s="62"/>
      <c r="G23" s="35"/>
      <c r="H23" s="35"/>
      <c r="I23" s="73"/>
      <c r="J23" s="73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6"/>
    </row>
    <row r="24" spans="1:21" ht="15.75" x14ac:dyDescent="0.25">
      <c r="A24" s="134"/>
      <c r="B24" s="134"/>
      <c r="C24" s="30"/>
      <c r="D24" s="134"/>
      <c r="E24" s="135"/>
      <c r="F24" s="62"/>
      <c r="G24" s="35"/>
      <c r="H24" s="35"/>
      <c r="I24" s="73"/>
      <c r="J24" s="73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6"/>
    </row>
    <row r="25" spans="1:21" ht="15.75" x14ac:dyDescent="0.25">
      <c r="A25" s="179" t="s">
        <v>13</v>
      </c>
      <c r="B25" s="218" t="s">
        <v>143</v>
      </c>
      <c r="C25" s="219"/>
      <c r="D25" s="219"/>
      <c r="E25" s="220"/>
      <c r="F25" s="227" t="s">
        <v>14</v>
      </c>
      <c r="G25" s="230" t="s">
        <v>15</v>
      </c>
      <c r="H25" s="231"/>
      <c r="I25" s="231"/>
      <c r="J25" s="231"/>
      <c r="K25" s="231"/>
      <c r="L25" s="232"/>
      <c r="M25" s="233" t="s">
        <v>98</v>
      </c>
      <c r="N25" s="233"/>
      <c r="O25" s="233"/>
      <c r="P25" s="233"/>
      <c r="Q25" s="233"/>
      <c r="R25" s="233"/>
      <c r="S25" s="233"/>
      <c r="T25" s="233"/>
      <c r="U25" s="35"/>
    </row>
    <row r="26" spans="1:21" ht="15.75" x14ac:dyDescent="0.25">
      <c r="A26" s="180"/>
      <c r="B26" s="221"/>
      <c r="C26" s="222"/>
      <c r="D26" s="222"/>
      <c r="E26" s="223"/>
      <c r="F26" s="228"/>
      <c r="G26" s="234" t="s">
        <v>144</v>
      </c>
      <c r="H26" s="234" t="s">
        <v>145</v>
      </c>
      <c r="I26" s="237" t="s">
        <v>146</v>
      </c>
      <c r="J26" s="237"/>
      <c r="K26" s="237"/>
      <c r="L26" s="237"/>
      <c r="M26" s="237" t="s">
        <v>147</v>
      </c>
      <c r="N26" s="237"/>
      <c r="O26" s="237" t="s">
        <v>148</v>
      </c>
      <c r="P26" s="237"/>
      <c r="Q26" s="237" t="s">
        <v>149</v>
      </c>
      <c r="R26" s="237"/>
      <c r="S26" s="237" t="s">
        <v>150</v>
      </c>
      <c r="T26" s="237"/>
      <c r="U26" s="35"/>
    </row>
    <row r="27" spans="1:21" ht="15.75" x14ac:dyDescent="0.25">
      <c r="A27" s="180"/>
      <c r="B27" s="221"/>
      <c r="C27" s="222"/>
      <c r="D27" s="222"/>
      <c r="E27" s="223"/>
      <c r="F27" s="228"/>
      <c r="G27" s="235"/>
      <c r="H27" s="235"/>
      <c r="I27" s="213" t="s">
        <v>16</v>
      </c>
      <c r="J27" s="214" t="s">
        <v>151</v>
      </c>
      <c r="K27" s="238"/>
      <c r="L27" s="239"/>
      <c r="M27" s="211" t="s">
        <v>17</v>
      </c>
      <c r="N27" s="211" t="s">
        <v>18</v>
      </c>
      <c r="O27" s="211" t="s">
        <v>19</v>
      </c>
      <c r="P27" s="211" t="s">
        <v>20</v>
      </c>
      <c r="Q27" s="211" t="s">
        <v>21</v>
      </c>
      <c r="R27" s="211" t="s">
        <v>22</v>
      </c>
      <c r="S27" s="211" t="s">
        <v>79</v>
      </c>
      <c r="T27" s="211" t="s">
        <v>80</v>
      </c>
      <c r="U27" s="35"/>
    </row>
    <row r="28" spans="1:21" ht="15.75" x14ac:dyDescent="0.25">
      <c r="A28" s="180"/>
      <c r="B28" s="221"/>
      <c r="C28" s="222"/>
      <c r="D28" s="222"/>
      <c r="E28" s="223"/>
      <c r="F28" s="228"/>
      <c r="G28" s="235"/>
      <c r="H28" s="235"/>
      <c r="I28" s="213"/>
      <c r="J28" s="213" t="s">
        <v>211</v>
      </c>
      <c r="K28" s="213" t="s">
        <v>99</v>
      </c>
      <c r="L28" s="213" t="s">
        <v>6</v>
      </c>
      <c r="M28" s="212"/>
      <c r="N28" s="212"/>
      <c r="O28" s="212"/>
      <c r="P28" s="212"/>
      <c r="Q28" s="212"/>
      <c r="R28" s="212"/>
      <c r="S28" s="212"/>
      <c r="T28" s="212"/>
      <c r="U28" s="35"/>
    </row>
    <row r="29" spans="1:21" ht="15.75" x14ac:dyDescent="0.25">
      <c r="A29" s="180"/>
      <c r="B29" s="221"/>
      <c r="C29" s="222"/>
      <c r="D29" s="222"/>
      <c r="E29" s="223"/>
      <c r="F29" s="228"/>
      <c r="G29" s="235"/>
      <c r="H29" s="235"/>
      <c r="I29" s="213"/>
      <c r="J29" s="213"/>
      <c r="K29" s="213"/>
      <c r="L29" s="213"/>
      <c r="M29" s="214" t="s">
        <v>152</v>
      </c>
      <c r="N29" s="215"/>
      <c r="O29" s="214" t="s">
        <v>152</v>
      </c>
      <c r="P29" s="215"/>
      <c r="Q29" s="214" t="s">
        <v>152</v>
      </c>
      <c r="R29" s="215"/>
      <c r="S29" s="214" t="s">
        <v>152</v>
      </c>
      <c r="T29" s="215"/>
      <c r="U29" s="35"/>
    </row>
    <row r="30" spans="1:21" ht="15.75" x14ac:dyDescent="0.25">
      <c r="A30" s="181"/>
      <c r="B30" s="224"/>
      <c r="C30" s="225"/>
      <c r="D30" s="225"/>
      <c r="E30" s="226"/>
      <c r="F30" s="229"/>
      <c r="G30" s="236"/>
      <c r="H30" s="236"/>
      <c r="I30" s="213"/>
      <c r="J30" s="213"/>
      <c r="K30" s="213"/>
      <c r="L30" s="213"/>
      <c r="M30" s="139">
        <v>17</v>
      </c>
      <c r="N30" s="139">
        <v>22</v>
      </c>
      <c r="O30" s="139">
        <v>17</v>
      </c>
      <c r="P30" s="139">
        <v>23</v>
      </c>
      <c r="Q30" s="139">
        <v>16</v>
      </c>
      <c r="R30" s="139">
        <v>24</v>
      </c>
      <c r="S30" s="139">
        <v>16</v>
      </c>
      <c r="T30" s="139">
        <v>13</v>
      </c>
      <c r="U30" s="35"/>
    </row>
    <row r="31" spans="1:21" ht="15.75" x14ac:dyDescent="0.25">
      <c r="A31" s="138"/>
      <c r="B31" s="205" t="s">
        <v>153</v>
      </c>
      <c r="C31" s="206"/>
      <c r="D31" s="206"/>
      <c r="E31" s="207"/>
      <c r="F31" s="93"/>
      <c r="G31" s="137"/>
      <c r="H31" s="137"/>
      <c r="I31" s="138"/>
      <c r="J31" s="138"/>
      <c r="K31" s="138"/>
      <c r="L31" s="138"/>
      <c r="M31" s="94">
        <f>M97/M30</f>
        <v>36</v>
      </c>
      <c r="N31" s="94">
        <f t="shared" ref="N31:T31" si="0">N97/N30</f>
        <v>36</v>
      </c>
      <c r="O31" s="94">
        <f t="shared" si="0"/>
        <v>36</v>
      </c>
      <c r="P31" s="94">
        <f t="shared" si="0"/>
        <v>36</v>
      </c>
      <c r="Q31" s="94">
        <f t="shared" si="0"/>
        <v>36</v>
      </c>
      <c r="R31" s="94">
        <f t="shared" si="0"/>
        <v>36</v>
      </c>
      <c r="S31" s="94">
        <f t="shared" si="0"/>
        <v>36</v>
      </c>
      <c r="T31" s="94">
        <f t="shared" si="0"/>
        <v>36</v>
      </c>
      <c r="U31" s="35"/>
    </row>
    <row r="32" spans="1:21" ht="15.75" x14ac:dyDescent="0.25">
      <c r="A32" s="12" t="s">
        <v>214</v>
      </c>
      <c r="B32" s="208" t="s">
        <v>191</v>
      </c>
      <c r="C32" s="209"/>
      <c r="D32" s="209"/>
      <c r="E32" s="210"/>
      <c r="F32" s="15" t="s">
        <v>212</v>
      </c>
      <c r="G32" s="13">
        <f>G33+G43</f>
        <v>2106</v>
      </c>
      <c r="H32" s="13">
        <f>H33+H43</f>
        <v>702</v>
      </c>
      <c r="I32" s="13">
        <f>I33+I43</f>
        <v>1404</v>
      </c>
      <c r="J32" s="13">
        <f>J33+J43</f>
        <v>420</v>
      </c>
      <c r="K32" s="13">
        <f>K33+K43</f>
        <v>444</v>
      </c>
      <c r="L32" s="13"/>
      <c r="M32" s="13">
        <f t="shared" ref="M32:S32" si="1">M33+M43</f>
        <v>612</v>
      </c>
      <c r="N32" s="13">
        <f t="shared" si="1"/>
        <v>792</v>
      </c>
      <c r="O32" s="13">
        <f t="shared" si="1"/>
        <v>0</v>
      </c>
      <c r="P32" s="13">
        <f t="shared" si="1"/>
        <v>0</v>
      </c>
      <c r="Q32" s="13">
        <f t="shared" si="1"/>
        <v>0</v>
      </c>
      <c r="R32" s="13">
        <f t="shared" si="1"/>
        <v>0</v>
      </c>
      <c r="S32" s="13">
        <f t="shared" si="1"/>
        <v>0</v>
      </c>
      <c r="T32" s="13">
        <f>T33+T43</f>
        <v>0</v>
      </c>
      <c r="U32" s="35"/>
    </row>
    <row r="33" spans="1:21" ht="15.75" x14ac:dyDescent="0.25">
      <c r="A33" s="96" t="s">
        <v>192</v>
      </c>
      <c r="B33" s="195" t="s">
        <v>193</v>
      </c>
      <c r="C33" s="196"/>
      <c r="D33" s="196"/>
      <c r="E33" s="197"/>
      <c r="F33" s="26"/>
      <c r="G33" s="27">
        <f t="shared" ref="G33:T33" si="2">SUM(G34:G42)</f>
        <v>1584</v>
      </c>
      <c r="H33" s="27">
        <f t="shared" si="2"/>
        <v>531</v>
      </c>
      <c r="I33" s="27">
        <f t="shared" si="2"/>
        <v>1053</v>
      </c>
      <c r="J33" s="27">
        <f t="shared" si="2"/>
        <v>323</v>
      </c>
      <c r="K33" s="27">
        <f t="shared" si="2"/>
        <v>344</v>
      </c>
      <c r="L33" s="97">
        <f t="shared" si="2"/>
        <v>0</v>
      </c>
      <c r="M33" s="27">
        <f t="shared" si="2"/>
        <v>459</v>
      </c>
      <c r="N33" s="27">
        <f t="shared" si="2"/>
        <v>594</v>
      </c>
      <c r="O33" s="27">
        <f t="shared" si="2"/>
        <v>0</v>
      </c>
      <c r="P33" s="27">
        <f t="shared" si="2"/>
        <v>0</v>
      </c>
      <c r="Q33" s="27">
        <f t="shared" si="2"/>
        <v>0</v>
      </c>
      <c r="R33" s="27">
        <f t="shared" si="2"/>
        <v>0</v>
      </c>
      <c r="S33" s="27">
        <f t="shared" si="2"/>
        <v>0</v>
      </c>
      <c r="T33" s="27">
        <f t="shared" si="2"/>
        <v>0</v>
      </c>
      <c r="U33" s="35"/>
    </row>
    <row r="34" spans="1:21" ht="15.75" customHeight="1" x14ac:dyDescent="0.2">
      <c r="A34" s="5" t="s">
        <v>194</v>
      </c>
      <c r="B34" s="198" t="s">
        <v>171</v>
      </c>
      <c r="C34" s="199"/>
      <c r="D34" s="199"/>
      <c r="E34" s="200"/>
      <c r="F34" s="98" t="s">
        <v>155</v>
      </c>
      <c r="G34" s="99">
        <f t="shared" ref="G34:G42" si="3">H34+I34</f>
        <v>221</v>
      </c>
      <c r="H34" s="99">
        <v>65</v>
      </c>
      <c r="I34" s="100">
        <f>M34+N34</f>
        <v>156</v>
      </c>
      <c r="J34" s="99">
        <v>54</v>
      </c>
      <c r="K34" s="99">
        <v>20</v>
      </c>
      <c r="L34" s="101"/>
      <c r="M34" s="99">
        <v>68</v>
      </c>
      <c r="N34" s="99">
        <v>88</v>
      </c>
      <c r="O34" s="99">
        <v>0</v>
      </c>
      <c r="P34" s="99">
        <v>0</v>
      </c>
      <c r="Q34" s="99">
        <v>0</v>
      </c>
      <c r="R34" s="99">
        <v>0</v>
      </c>
      <c r="S34" s="99">
        <v>0</v>
      </c>
      <c r="T34" s="99">
        <v>0</v>
      </c>
      <c r="U34" s="53"/>
    </row>
    <row r="35" spans="1:21" ht="18.75" customHeight="1" x14ac:dyDescent="0.2">
      <c r="A35" s="5" t="s">
        <v>195</v>
      </c>
      <c r="B35" s="198" t="s">
        <v>172</v>
      </c>
      <c r="C35" s="199"/>
      <c r="D35" s="199"/>
      <c r="E35" s="200"/>
      <c r="F35" s="98" t="s">
        <v>210</v>
      </c>
      <c r="G35" s="99">
        <f t="shared" si="3"/>
        <v>167</v>
      </c>
      <c r="H35" s="99">
        <v>50</v>
      </c>
      <c r="I35" s="100">
        <f>M35+N35</f>
        <v>117</v>
      </c>
      <c r="J35" s="99">
        <v>40</v>
      </c>
      <c r="K35" s="99">
        <v>8</v>
      </c>
      <c r="L35" s="101"/>
      <c r="M35" s="99">
        <v>51</v>
      </c>
      <c r="N35" s="99">
        <v>66</v>
      </c>
      <c r="O35" s="99">
        <v>0</v>
      </c>
      <c r="P35" s="99">
        <v>0</v>
      </c>
      <c r="Q35" s="99">
        <v>0</v>
      </c>
      <c r="R35" s="99">
        <v>0</v>
      </c>
      <c r="S35" s="99"/>
      <c r="T35" s="99"/>
      <c r="U35" s="53"/>
    </row>
    <row r="36" spans="1:21" ht="18.75" customHeight="1" x14ac:dyDescent="0.2">
      <c r="A36" s="5" t="s">
        <v>196</v>
      </c>
      <c r="B36" s="198" t="s">
        <v>23</v>
      </c>
      <c r="C36" s="199"/>
      <c r="D36" s="199"/>
      <c r="E36" s="200"/>
      <c r="F36" s="98" t="s">
        <v>154</v>
      </c>
      <c r="G36" s="99">
        <f t="shared" si="3"/>
        <v>167</v>
      </c>
      <c r="H36" s="99">
        <v>50</v>
      </c>
      <c r="I36" s="100">
        <f t="shared" ref="I36:I46" si="4">M36+N36</f>
        <v>117</v>
      </c>
      <c r="J36" s="99">
        <v>33</v>
      </c>
      <c r="K36" s="99">
        <v>117</v>
      </c>
      <c r="L36" s="101"/>
      <c r="M36" s="99">
        <v>51</v>
      </c>
      <c r="N36" s="99">
        <v>66</v>
      </c>
      <c r="O36" s="99">
        <v>0</v>
      </c>
      <c r="P36" s="99">
        <v>0</v>
      </c>
      <c r="Q36" s="99">
        <v>0</v>
      </c>
      <c r="R36" s="99">
        <v>0</v>
      </c>
      <c r="S36" s="99">
        <v>0</v>
      </c>
      <c r="T36" s="99">
        <v>0</v>
      </c>
      <c r="U36" s="53"/>
    </row>
    <row r="37" spans="1:21" ht="18.75" customHeight="1" x14ac:dyDescent="0.2">
      <c r="A37" s="5" t="s">
        <v>197</v>
      </c>
      <c r="B37" s="198" t="s">
        <v>24</v>
      </c>
      <c r="C37" s="199"/>
      <c r="D37" s="199"/>
      <c r="E37" s="200"/>
      <c r="F37" s="98" t="s">
        <v>155</v>
      </c>
      <c r="G37" s="99">
        <f t="shared" si="3"/>
        <v>297</v>
      </c>
      <c r="H37" s="99">
        <v>102</v>
      </c>
      <c r="I37" s="100">
        <f t="shared" si="4"/>
        <v>195</v>
      </c>
      <c r="J37" s="99">
        <v>59</v>
      </c>
      <c r="K37" s="99">
        <v>50</v>
      </c>
      <c r="L37" s="101"/>
      <c r="M37" s="99">
        <v>85</v>
      </c>
      <c r="N37" s="99">
        <v>110</v>
      </c>
      <c r="O37" s="99">
        <v>0</v>
      </c>
      <c r="P37" s="99">
        <v>0</v>
      </c>
      <c r="Q37" s="99">
        <v>0</v>
      </c>
      <c r="R37" s="99">
        <v>0</v>
      </c>
      <c r="S37" s="99">
        <v>0</v>
      </c>
      <c r="T37" s="99">
        <v>0</v>
      </c>
      <c r="U37" s="53"/>
    </row>
    <row r="38" spans="1:21" ht="18.75" customHeight="1" x14ac:dyDescent="0.2">
      <c r="A38" s="5" t="s">
        <v>198</v>
      </c>
      <c r="B38" s="198" t="s">
        <v>25</v>
      </c>
      <c r="C38" s="199"/>
      <c r="D38" s="199"/>
      <c r="E38" s="200"/>
      <c r="F38" s="98" t="s">
        <v>154</v>
      </c>
      <c r="G38" s="99">
        <f t="shared" si="3"/>
        <v>275</v>
      </c>
      <c r="H38" s="99">
        <v>80</v>
      </c>
      <c r="I38" s="100">
        <f t="shared" si="4"/>
        <v>195</v>
      </c>
      <c r="J38" s="99">
        <v>55</v>
      </c>
      <c r="K38" s="99">
        <v>16</v>
      </c>
      <c r="L38" s="101"/>
      <c r="M38" s="99">
        <v>85</v>
      </c>
      <c r="N38" s="99">
        <v>110</v>
      </c>
      <c r="O38" s="99">
        <v>0</v>
      </c>
      <c r="P38" s="99">
        <v>0</v>
      </c>
      <c r="Q38" s="99">
        <v>0</v>
      </c>
      <c r="R38" s="99">
        <v>0</v>
      </c>
      <c r="S38" s="99">
        <v>0</v>
      </c>
      <c r="T38" s="99">
        <v>0</v>
      </c>
      <c r="U38" s="53"/>
    </row>
    <row r="39" spans="1:21" ht="30" customHeight="1" x14ac:dyDescent="0.2">
      <c r="A39" s="5" t="s">
        <v>199</v>
      </c>
      <c r="B39" s="198" t="s">
        <v>213</v>
      </c>
      <c r="C39" s="199"/>
      <c r="D39" s="199"/>
      <c r="E39" s="200"/>
      <c r="F39" s="98" t="s">
        <v>181</v>
      </c>
      <c r="G39" s="99">
        <f t="shared" si="3"/>
        <v>234</v>
      </c>
      <c r="H39" s="99">
        <v>117</v>
      </c>
      <c r="I39" s="100">
        <f t="shared" si="4"/>
        <v>117</v>
      </c>
      <c r="J39" s="99">
        <v>40</v>
      </c>
      <c r="K39" s="99">
        <v>117</v>
      </c>
      <c r="L39" s="101"/>
      <c r="M39" s="99">
        <v>51</v>
      </c>
      <c r="N39" s="99">
        <v>66</v>
      </c>
      <c r="O39" s="99">
        <v>0</v>
      </c>
      <c r="P39" s="99">
        <v>0</v>
      </c>
      <c r="Q39" s="99">
        <v>0</v>
      </c>
      <c r="R39" s="99">
        <v>0</v>
      </c>
      <c r="S39" s="99">
        <v>0</v>
      </c>
      <c r="T39" s="99">
        <v>0</v>
      </c>
      <c r="U39" s="53"/>
    </row>
    <row r="40" spans="1:21" ht="18.75" customHeight="1" x14ac:dyDescent="0.2">
      <c r="A40" s="5" t="s">
        <v>200</v>
      </c>
      <c r="B40" s="198" t="s">
        <v>8</v>
      </c>
      <c r="C40" s="203"/>
      <c r="D40" s="203"/>
      <c r="E40" s="204"/>
      <c r="F40" s="98" t="s">
        <v>154</v>
      </c>
      <c r="G40" s="99">
        <f t="shared" si="3"/>
        <v>113</v>
      </c>
      <c r="H40" s="99">
        <v>35</v>
      </c>
      <c r="I40" s="100">
        <f t="shared" si="4"/>
        <v>78</v>
      </c>
      <c r="J40" s="99">
        <v>24</v>
      </c>
      <c r="K40" s="99">
        <v>8</v>
      </c>
      <c r="L40" s="101"/>
      <c r="M40" s="99">
        <v>34</v>
      </c>
      <c r="N40" s="99">
        <v>44</v>
      </c>
      <c r="O40" s="99">
        <v>0</v>
      </c>
      <c r="P40" s="99">
        <v>0</v>
      </c>
      <c r="Q40" s="99">
        <v>0</v>
      </c>
      <c r="R40" s="99">
        <v>0</v>
      </c>
      <c r="S40" s="99">
        <v>0</v>
      </c>
      <c r="T40" s="99">
        <v>0</v>
      </c>
      <c r="U40" s="31"/>
    </row>
    <row r="41" spans="1:21" ht="18.75" customHeight="1" x14ac:dyDescent="0.2">
      <c r="A41" s="5" t="s">
        <v>201</v>
      </c>
      <c r="B41" s="198" t="s">
        <v>170</v>
      </c>
      <c r="C41" s="203"/>
      <c r="D41" s="203"/>
      <c r="E41" s="204"/>
      <c r="F41" s="98" t="s">
        <v>154</v>
      </c>
      <c r="G41" s="99">
        <f t="shared" si="3"/>
        <v>55</v>
      </c>
      <c r="H41" s="99">
        <v>16</v>
      </c>
      <c r="I41" s="100">
        <f t="shared" si="4"/>
        <v>39</v>
      </c>
      <c r="J41" s="99">
        <v>7</v>
      </c>
      <c r="K41" s="99">
        <v>4</v>
      </c>
      <c r="L41" s="101"/>
      <c r="M41" s="99">
        <v>17</v>
      </c>
      <c r="N41" s="99">
        <v>22</v>
      </c>
      <c r="O41" s="99">
        <v>0</v>
      </c>
      <c r="P41" s="99">
        <v>0</v>
      </c>
      <c r="Q41" s="99">
        <v>0</v>
      </c>
      <c r="R41" s="99">
        <v>0</v>
      </c>
      <c r="S41" s="99">
        <v>0</v>
      </c>
      <c r="T41" s="99">
        <v>0</v>
      </c>
      <c r="U41" s="31"/>
    </row>
    <row r="42" spans="1:21" ht="18.75" customHeight="1" x14ac:dyDescent="0.2">
      <c r="A42" s="5" t="s">
        <v>202</v>
      </c>
      <c r="B42" s="198" t="s">
        <v>175</v>
      </c>
      <c r="C42" s="203"/>
      <c r="D42" s="203"/>
      <c r="E42" s="204"/>
      <c r="F42" s="98" t="s">
        <v>210</v>
      </c>
      <c r="G42" s="99">
        <f t="shared" si="3"/>
        <v>55</v>
      </c>
      <c r="H42" s="99">
        <v>16</v>
      </c>
      <c r="I42" s="100">
        <f t="shared" si="4"/>
        <v>39</v>
      </c>
      <c r="J42" s="99">
        <v>11</v>
      </c>
      <c r="K42" s="99">
        <v>4</v>
      </c>
      <c r="L42" s="101"/>
      <c r="M42" s="99">
        <v>17</v>
      </c>
      <c r="N42" s="99">
        <v>22</v>
      </c>
      <c r="O42" s="99">
        <v>0</v>
      </c>
      <c r="P42" s="99">
        <v>0</v>
      </c>
      <c r="Q42" s="99">
        <v>0</v>
      </c>
      <c r="R42" s="99">
        <v>0</v>
      </c>
      <c r="S42" s="99">
        <v>0</v>
      </c>
      <c r="T42" s="99">
        <v>0</v>
      </c>
      <c r="U42" s="31"/>
    </row>
    <row r="43" spans="1:21" ht="13.5" x14ac:dyDescent="0.2">
      <c r="A43" s="96" t="s">
        <v>203</v>
      </c>
      <c r="B43" s="195" t="s">
        <v>204</v>
      </c>
      <c r="C43" s="196"/>
      <c r="D43" s="196"/>
      <c r="E43" s="197"/>
      <c r="F43" s="98"/>
      <c r="G43" s="102">
        <f>SUM(G44:G46)</f>
        <v>522</v>
      </c>
      <c r="H43" s="102">
        <f>SUM(H44:H46)</f>
        <v>171</v>
      </c>
      <c r="I43" s="102">
        <f>SUM(I44:I46)</f>
        <v>351</v>
      </c>
      <c r="J43" s="102">
        <f>SUM(J44:J46)</f>
        <v>97</v>
      </c>
      <c r="K43" s="102">
        <f>SUM(K44:K46)</f>
        <v>100</v>
      </c>
      <c r="L43" s="102"/>
      <c r="M43" s="102">
        <f t="shared" ref="M43:T43" si="5">SUM(M44:M46)</f>
        <v>153</v>
      </c>
      <c r="N43" s="102">
        <f t="shared" si="5"/>
        <v>198</v>
      </c>
      <c r="O43" s="102">
        <f t="shared" si="5"/>
        <v>0</v>
      </c>
      <c r="P43" s="102">
        <f t="shared" si="5"/>
        <v>0</v>
      </c>
      <c r="Q43" s="102">
        <f t="shared" si="5"/>
        <v>0</v>
      </c>
      <c r="R43" s="102">
        <f t="shared" si="5"/>
        <v>0</v>
      </c>
      <c r="S43" s="102">
        <f t="shared" si="5"/>
        <v>0</v>
      </c>
      <c r="T43" s="102">
        <f t="shared" si="5"/>
        <v>0</v>
      </c>
      <c r="U43" s="106"/>
    </row>
    <row r="44" spans="1:21" ht="19.5" customHeight="1" x14ac:dyDescent="0.25">
      <c r="A44" s="5" t="s">
        <v>205</v>
      </c>
      <c r="B44" s="198" t="s">
        <v>119</v>
      </c>
      <c r="C44" s="199"/>
      <c r="D44" s="199"/>
      <c r="E44" s="200"/>
      <c r="F44" s="98" t="s">
        <v>155</v>
      </c>
      <c r="G44" s="99">
        <f>H44+I44</f>
        <v>174</v>
      </c>
      <c r="H44" s="99">
        <v>57</v>
      </c>
      <c r="I44" s="100">
        <f t="shared" si="4"/>
        <v>117</v>
      </c>
      <c r="J44" s="99">
        <v>34</v>
      </c>
      <c r="K44" s="99">
        <v>78</v>
      </c>
      <c r="L44" s="101"/>
      <c r="M44" s="99">
        <v>51</v>
      </c>
      <c r="N44" s="99">
        <v>66</v>
      </c>
      <c r="O44" s="99">
        <v>0</v>
      </c>
      <c r="P44" s="99">
        <v>0</v>
      </c>
      <c r="Q44" s="99">
        <v>0</v>
      </c>
      <c r="R44" s="99">
        <v>0</v>
      </c>
      <c r="S44" s="99">
        <v>0</v>
      </c>
      <c r="T44" s="99">
        <v>0</v>
      </c>
      <c r="U44" s="107"/>
    </row>
    <row r="45" spans="1:21" ht="19.5" customHeight="1" x14ac:dyDescent="0.2">
      <c r="A45" s="5" t="s">
        <v>206</v>
      </c>
      <c r="B45" s="198" t="s">
        <v>158</v>
      </c>
      <c r="C45" s="199"/>
      <c r="D45" s="199"/>
      <c r="E45" s="200"/>
      <c r="F45" s="98" t="s">
        <v>154</v>
      </c>
      <c r="G45" s="99">
        <f>H45+I45</f>
        <v>174</v>
      </c>
      <c r="H45" s="19">
        <v>57</v>
      </c>
      <c r="I45" s="100">
        <f t="shared" si="4"/>
        <v>117</v>
      </c>
      <c r="J45" s="99">
        <v>33</v>
      </c>
      <c r="K45" s="19">
        <v>11</v>
      </c>
      <c r="L45" s="101"/>
      <c r="M45" s="99">
        <v>51</v>
      </c>
      <c r="N45" s="99">
        <v>66</v>
      </c>
      <c r="O45" s="99">
        <v>0</v>
      </c>
      <c r="P45" s="99">
        <v>0</v>
      </c>
      <c r="Q45" s="99">
        <v>0</v>
      </c>
      <c r="R45" s="99">
        <v>0</v>
      </c>
      <c r="S45" s="99">
        <v>0</v>
      </c>
      <c r="T45" s="99">
        <v>0</v>
      </c>
      <c r="U45" s="106"/>
    </row>
    <row r="46" spans="1:21" ht="19.5" customHeight="1" x14ac:dyDescent="0.2">
      <c r="A46" s="5" t="s">
        <v>207</v>
      </c>
      <c r="B46" s="198" t="s">
        <v>159</v>
      </c>
      <c r="C46" s="199"/>
      <c r="D46" s="199"/>
      <c r="E46" s="200"/>
      <c r="F46" s="98" t="s">
        <v>154</v>
      </c>
      <c r="G46" s="99">
        <f>H46+I46</f>
        <v>174</v>
      </c>
      <c r="H46" s="19">
        <v>57</v>
      </c>
      <c r="I46" s="100">
        <f t="shared" si="4"/>
        <v>117</v>
      </c>
      <c r="J46" s="99">
        <v>30</v>
      </c>
      <c r="K46" s="19">
        <v>11</v>
      </c>
      <c r="L46" s="101"/>
      <c r="M46" s="99">
        <v>51</v>
      </c>
      <c r="N46" s="99">
        <v>66</v>
      </c>
      <c r="O46" s="99">
        <v>0</v>
      </c>
      <c r="P46" s="99">
        <v>0</v>
      </c>
      <c r="Q46" s="99">
        <v>0</v>
      </c>
      <c r="R46" s="99">
        <v>0</v>
      </c>
      <c r="S46" s="99">
        <v>0</v>
      </c>
      <c r="T46" s="99">
        <v>0</v>
      </c>
      <c r="U46" s="106"/>
    </row>
    <row r="47" spans="1:21" ht="15.75" x14ac:dyDescent="0.25">
      <c r="A47" s="11" t="s">
        <v>26</v>
      </c>
      <c r="B47" s="191" t="s">
        <v>27</v>
      </c>
      <c r="C47" s="201"/>
      <c r="D47" s="201"/>
      <c r="E47" s="202"/>
      <c r="F47" s="15" t="s">
        <v>218</v>
      </c>
      <c r="G47" s="13">
        <f>SUM(G48:G54)</f>
        <v>1075</v>
      </c>
      <c r="H47" s="13">
        <f>SUM(H48:H54)</f>
        <v>401</v>
      </c>
      <c r="I47" s="13">
        <f>SUM(I48:I54)</f>
        <v>674</v>
      </c>
      <c r="J47" s="13">
        <f>SUM(J48:J54)</f>
        <v>226</v>
      </c>
      <c r="K47" s="13">
        <f>SUM(K48:K54)</f>
        <v>389</v>
      </c>
      <c r="L47" s="136"/>
      <c r="M47" s="13">
        <f t="shared" ref="M47:T47" si="6">SUM(M48:M54)</f>
        <v>0</v>
      </c>
      <c r="N47" s="13">
        <f t="shared" si="6"/>
        <v>0</v>
      </c>
      <c r="O47" s="13">
        <f t="shared" si="6"/>
        <v>187</v>
      </c>
      <c r="P47" s="13">
        <f t="shared" si="6"/>
        <v>178</v>
      </c>
      <c r="Q47" s="13">
        <f t="shared" si="6"/>
        <v>60</v>
      </c>
      <c r="R47" s="13">
        <f t="shared" si="6"/>
        <v>173</v>
      </c>
      <c r="S47" s="13">
        <f t="shared" si="6"/>
        <v>48</v>
      </c>
      <c r="T47" s="13">
        <f t="shared" si="6"/>
        <v>28</v>
      </c>
      <c r="U47" s="35"/>
    </row>
    <row r="48" spans="1:21" ht="19.5" customHeight="1" x14ac:dyDescent="0.2">
      <c r="A48" s="5" t="s">
        <v>28</v>
      </c>
      <c r="B48" s="164" t="s">
        <v>29</v>
      </c>
      <c r="C48" s="165"/>
      <c r="D48" s="165"/>
      <c r="E48" s="166"/>
      <c r="F48" s="18" t="s">
        <v>124</v>
      </c>
      <c r="G48" s="19">
        <f t="shared" ref="G48:G54" si="7">H48+I48</f>
        <v>84</v>
      </c>
      <c r="H48" s="19">
        <v>27</v>
      </c>
      <c r="I48" s="49">
        <f>SUM(M48:T48)</f>
        <v>57</v>
      </c>
      <c r="J48" s="25">
        <v>16</v>
      </c>
      <c r="K48" s="19">
        <v>8</v>
      </c>
      <c r="L48" s="17"/>
      <c r="M48" s="46">
        <v>0</v>
      </c>
      <c r="N48" s="46">
        <v>0</v>
      </c>
      <c r="O48" s="46">
        <v>0</v>
      </c>
      <c r="P48" s="46">
        <v>0</v>
      </c>
      <c r="Q48" s="46">
        <v>0</v>
      </c>
      <c r="R48" s="46">
        <v>57</v>
      </c>
      <c r="S48" s="46">
        <v>0</v>
      </c>
      <c r="T48" s="46">
        <v>0</v>
      </c>
      <c r="U48" s="31"/>
    </row>
    <row r="49" spans="1:21" ht="19.5" customHeight="1" x14ac:dyDescent="0.2">
      <c r="A49" s="5" t="s">
        <v>30</v>
      </c>
      <c r="B49" s="164" t="s">
        <v>25</v>
      </c>
      <c r="C49" s="165"/>
      <c r="D49" s="165"/>
      <c r="E49" s="166"/>
      <c r="F49" s="18" t="s">
        <v>169</v>
      </c>
      <c r="G49" s="19">
        <f t="shared" si="7"/>
        <v>75</v>
      </c>
      <c r="H49" s="19">
        <v>24</v>
      </c>
      <c r="I49" s="49">
        <f t="shared" ref="I49:I54" si="8">SUM(M49:T49)</f>
        <v>51</v>
      </c>
      <c r="J49" s="25">
        <v>14</v>
      </c>
      <c r="K49" s="19">
        <v>8</v>
      </c>
      <c r="L49" s="17"/>
      <c r="M49" s="46">
        <v>0</v>
      </c>
      <c r="N49" s="46">
        <v>0</v>
      </c>
      <c r="O49" s="46">
        <v>51</v>
      </c>
      <c r="P49" s="46">
        <v>0</v>
      </c>
      <c r="Q49" s="46">
        <v>0</v>
      </c>
      <c r="R49" s="46">
        <v>0</v>
      </c>
      <c r="S49" s="46">
        <v>0</v>
      </c>
      <c r="T49" s="46">
        <v>0</v>
      </c>
      <c r="U49" s="31"/>
    </row>
    <row r="50" spans="1:21" ht="19.5" customHeight="1" x14ac:dyDescent="0.2">
      <c r="A50" s="5" t="s">
        <v>31</v>
      </c>
      <c r="B50" s="164" t="s">
        <v>23</v>
      </c>
      <c r="C50" s="165"/>
      <c r="D50" s="165"/>
      <c r="E50" s="166"/>
      <c r="F50" s="18" t="s">
        <v>217</v>
      </c>
      <c r="G50" s="19">
        <f t="shared" si="7"/>
        <v>266</v>
      </c>
      <c r="H50" s="19">
        <v>90</v>
      </c>
      <c r="I50" s="14">
        <f t="shared" si="8"/>
        <v>176</v>
      </c>
      <c r="J50" s="19">
        <v>64</v>
      </c>
      <c r="K50" s="19">
        <v>179</v>
      </c>
      <c r="L50" s="17"/>
      <c r="M50" s="46">
        <v>0</v>
      </c>
      <c r="N50" s="46">
        <v>0</v>
      </c>
      <c r="O50" s="46">
        <v>34</v>
      </c>
      <c r="P50" s="46">
        <v>46</v>
      </c>
      <c r="Q50" s="46">
        <v>20</v>
      </c>
      <c r="R50" s="46">
        <v>38</v>
      </c>
      <c r="S50" s="47">
        <v>24</v>
      </c>
      <c r="T50" s="47">
        <v>14</v>
      </c>
      <c r="U50" s="31"/>
    </row>
    <row r="51" spans="1:21" ht="19.5" customHeight="1" x14ac:dyDescent="0.2">
      <c r="A51" s="5" t="s">
        <v>127</v>
      </c>
      <c r="B51" s="164" t="s">
        <v>7</v>
      </c>
      <c r="C51" s="165"/>
      <c r="D51" s="165"/>
      <c r="E51" s="166"/>
      <c r="F51" s="18" t="s">
        <v>132</v>
      </c>
      <c r="G51" s="19">
        <f t="shared" si="7"/>
        <v>348</v>
      </c>
      <c r="H51" s="19">
        <v>172</v>
      </c>
      <c r="I51" s="14">
        <f t="shared" si="8"/>
        <v>176</v>
      </c>
      <c r="J51" s="19">
        <v>60</v>
      </c>
      <c r="K51" s="19">
        <v>172</v>
      </c>
      <c r="L51" s="17"/>
      <c r="M51" s="46">
        <v>0</v>
      </c>
      <c r="N51" s="46">
        <v>0</v>
      </c>
      <c r="O51" s="46">
        <v>34</v>
      </c>
      <c r="P51" s="46">
        <v>46</v>
      </c>
      <c r="Q51" s="46">
        <v>20</v>
      </c>
      <c r="R51" s="46">
        <v>38</v>
      </c>
      <c r="S51" s="47">
        <v>24</v>
      </c>
      <c r="T51" s="47">
        <f>7*2</f>
        <v>14</v>
      </c>
      <c r="U51" s="31"/>
    </row>
    <row r="52" spans="1:21" ht="19.5" customHeight="1" x14ac:dyDescent="0.2">
      <c r="A52" s="5" t="s">
        <v>128</v>
      </c>
      <c r="B52" s="164" t="s">
        <v>125</v>
      </c>
      <c r="C52" s="193"/>
      <c r="D52" s="193"/>
      <c r="E52" s="194"/>
      <c r="F52" s="18" t="s">
        <v>166</v>
      </c>
      <c r="G52" s="19">
        <f t="shared" si="7"/>
        <v>138</v>
      </c>
      <c r="H52" s="19">
        <v>40</v>
      </c>
      <c r="I52" s="49">
        <f>SUM(M52:T52)</f>
        <v>98</v>
      </c>
      <c r="J52" s="25">
        <v>30</v>
      </c>
      <c r="K52" s="19">
        <v>13</v>
      </c>
      <c r="L52" s="17"/>
      <c r="M52" s="46">
        <v>0</v>
      </c>
      <c r="N52" s="46">
        <v>0</v>
      </c>
      <c r="O52" s="46">
        <v>34</v>
      </c>
      <c r="P52" s="46">
        <v>44</v>
      </c>
      <c r="Q52" s="46">
        <v>20</v>
      </c>
      <c r="R52" s="46">
        <v>0</v>
      </c>
      <c r="S52" s="47">
        <v>0</v>
      </c>
      <c r="T52" s="47">
        <v>0</v>
      </c>
      <c r="U52" s="31"/>
    </row>
    <row r="53" spans="1:21" ht="19.5" customHeight="1" x14ac:dyDescent="0.2">
      <c r="A53" s="5" t="s">
        <v>129</v>
      </c>
      <c r="B53" s="164" t="s">
        <v>165</v>
      </c>
      <c r="C53" s="165"/>
      <c r="D53" s="165"/>
      <c r="E53" s="166"/>
      <c r="F53" s="18" t="s">
        <v>88</v>
      </c>
      <c r="G53" s="19">
        <f t="shared" si="7"/>
        <v>58</v>
      </c>
      <c r="H53" s="19">
        <v>18</v>
      </c>
      <c r="I53" s="49">
        <f>SUM(M53:T53)</f>
        <v>40</v>
      </c>
      <c r="J53" s="25">
        <v>20</v>
      </c>
      <c r="K53" s="25">
        <v>5</v>
      </c>
      <c r="L53" s="20"/>
      <c r="M53" s="17">
        <v>0</v>
      </c>
      <c r="N53" s="17">
        <v>0</v>
      </c>
      <c r="O53" s="17">
        <v>0</v>
      </c>
      <c r="P53" s="17">
        <v>0</v>
      </c>
      <c r="Q53" s="17">
        <v>0</v>
      </c>
      <c r="R53" s="20">
        <v>40</v>
      </c>
      <c r="S53" s="17">
        <v>0</v>
      </c>
      <c r="T53" s="17">
        <v>0</v>
      </c>
      <c r="U53" s="31"/>
    </row>
    <row r="54" spans="1:21" x14ac:dyDescent="0.2">
      <c r="A54" s="5" t="s">
        <v>167</v>
      </c>
      <c r="B54" s="164" t="s">
        <v>126</v>
      </c>
      <c r="C54" s="193"/>
      <c r="D54" s="193"/>
      <c r="E54" s="194"/>
      <c r="F54" s="18" t="s">
        <v>130</v>
      </c>
      <c r="G54" s="19">
        <f t="shared" si="7"/>
        <v>106</v>
      </c>
      <c r="H54" s="19">
        <v>30</v>
      </c>
      <c r="I54" s="14">
        <f t="shared" si="8"/>
        <v>76</v>
      </c>
      <c r="J54" s="19">
        <v>22</v>
      </c>
      <c r="K54" s="19">
        <v>4</v>
      </c>
      <c r="L54" s="17"/>
      <c r="M54" s="46">
        <v>0</v>
      </c>
      <c r="N54" s="46">
        <v>0</v>
      </c>
      <c r="O54" s="46">
        <v>34</v>
      </c>
      <c r="P54" s="46">
        <v>42</v>
      </c>
      <c r="Q54" s="46">
        <v>0</v>
      </c>
      <c r="R54" s="46">
        <v>0</v>
      </c>
      <c r="S54" s="47">
        <v>0</v>
      </c>
      <c r="T54" s="47">
        <v>0</v>
      </c>
      <c r="U54" s="31"/>
    </row>
    <row r="55" spans="1:21" ht="15.75" x14ac:dyDescent="0.25">
      <c r="A55" s="7" t="s">
        <v>32</v>
      </c>
      <c r="B55" s="191" t="s">
        <v>33</v>
      </c>
      <c r="C55" s="160"/>
      <c r="D55" s="160"/>
      <c r="E55" s="161"/>
      <c r="F55" s="15" t="s">
        <v>189</v>
      </c>
      <c r="G55" s="13">
        <f>SUM(G56:G58)</f>
        <v>249</v>
      </c>
      <c r="H55" s="13">
        <f>SUM(H56:H58)</f>
        <v>78</v>
      </c>
      <c r="I55" s="13">
        <f>SUM(I56:I58)</f>
        <v>171</v>
      </c>
      <c r="J55" s="13">
        <f>SUM(J56:J58)</f>
        <v>73</v>
      </c>
      <c r="K55" s="13">
        <f>SUM(K56:K58)</f>
        <v>84</v>
      </c>
      <c r="L55" s="136"/>
      <c r="M55" s="13">
        <f t="shared" ref="M55:T55" si="9">SUM(M56:M58)</f>
        <v>0</v>
      </c>
      <c r="N55" s="13">
        <f t="shared" si="9"/>
        <v>0</v>
      </c>
      <c r="O55" s="13">
        <f t="shared" si="9"/>
        <v>102</v>
      </c>
      <c r="P55" s="13">
        <f t="shared" si="9"/>
        <v>69</v>
      </c>
      <c r="Q55" s="13">
        <f t="shared" si="9"/>
        <v>0</v>
      </c>
      <c r="R55" s="13">
        <f t="shared" si="9"/>
        <v>0</v>
      </c>
      <c r="S55" s="13">
        <f t="shared" si="9"/>
        <v>0</v>
      </c>
      <c r="T55" s="13">
        <f t="shared" si="9"/>
        <v>0</v>
      </c>
      <c r="U55" s="35"/>
    </row>
    <row r="56" spans="1:21" x14ac:dyDescent="0.2">
      <c r="A56" s="5" t="s">
        <v>34</v>
      </c>
      <c r="B56" s="164" t="s">
        <v>24</v>
      </c>
      <c r="C56" s="165"/>
      <c r="D56" s="165"/>
      <c r="E56" s="166"/>
      <c r="F56" s="18" t="s">
        <v>130</v>
      </c>
      <c r="G56" s="19">
        <f>H56+I56</f>
        <v>83</v>
      </c>
      <c r="H56" s="19">
        <v>26</v>
      </c>
      <c r="I56" s="49">
        <f>SUM(M56:T56)</f>
        <v>57</v>
      </c>
      <c r="J56" s="25">
        <v>24</v>
      </c>
      <c r="K56" s="19">
        <v>17</v>
      </c>
      <c r="L56" s="17"/>
      <c r="M56" s="46">
        <v>0</v>
      </c>
      <c r="N56" s="46">
        <v>0</v>
      </c>
      <c r="O56" s="46">
        <v>34</v>
      </c>
      <c r="P56" s="46">
        <v>23</v>
      </c>
      <c r="Q56" s="46">
        <v>0</v>
      </c>
      <c r="R56" s="46">
        <v>0</v>
      </c>
      <c r="S56" s="46">
        <v>0</v>
      </c>
      <c r="T56" s="46">
        <v>0</v>
      </c>
      <c r="U56" s="31"/>
    </row>
    <row r="57" spans="1:21" ht="17.25" customHeight="1" x14ac:dyDescent="0.2">
      <c r="A57" s="5" t="s">
        <v>35</v>
      </c>
      <c r="B57" s="164" t="s">
        <v>37</v>
      </c>
      <c r="C57" s="165"/>
      <c r="D57" s="165"/>
      <c r="E57" s="166"/>
      <c r="F57" s="18" t="s">
        <v>169</v>
      </c>
      <c r="G57" s="19">
        <f>H57+I57</f>
        <v>50</v>
      </c>
      <c r="H57" s="19">
        <v>16</v>
      </c>
      <c r="I57" s="49">
        <f>SUM(M57:T57)</f>
        <v>34</v>
      </c>
      <c r="J57" s="25">
        <v>15</v>
      </c>
      <c r="K57" s="19">
        <v>8</v>
      </c>
      <c r="L57" s="17"/>
      <c r="M57" s="46">
        <v>0</v>
      </c>
      <c r="N57" s="46">
        <v>0</v>
      </c>
      <c r="O57" s="46">
        <v>34</v>
      </c>
      <c r="P57" s="46">
        <v>0</v>
      </c>
      <c r="Q57" s="46">
        <v>0</v>
      </c>
      <c r="R57" s="46">
        <v>0</v>
      </c>
      <c r="S57" s="46">
        <v>0</v>
      </c>
      <c r="T57" s="46">
        <v>0</v>
      </c>
      <c r="U57" s="31"/>
    </row>
    <row r="58" spans="1:21" ht="27" customHeight="1" x14ac:dyDescent="0.2">
      <c r="A58" s="5" t="s">
        <v>36</v>
      </c>
      <c r="B58" s="164" t="s">
        <v>178</v>
      </c>
      <c r="C58" s="165"/>
      <c r="D58" s="165"/>
      <c r="E58" s="166"/>
      <c r="F58" s="18" t="s">
        <v>130</v>
      </c>
      <c r="G58" s="19">
        <f>H58+I58</f>
        <v>116</v>
      </c>
      <c r="H58" s="19">
        <v>36</v>
      </c>
      <c r="I58" s="49">
        <f>SUM(M58:T58)</f>
        <v>80</v>
      </c>
      <c r="J58" s="25">
        <v>34</v>
      </c>
      <c r="K58" s="19">
        <v>59</v>
      </c>
      <c r="L58" s="17"/>
      <c r="M58" s="46">
        <v>0</v>
      </c>
      <c r="N58" s="46">
        <v>0</v>
      </c>
      <c r="O58" s="46">
        <v>34</v>
      </c>
      <c r="P58" s="46">
        <v>46</v>
      </c>
      <c r="Q58" s="46">
        <v>0</v>
      </c>
      <c r="R58" s="46">
        <v>0</v>
      </c>
      <c r="S58" s="46">
        <v>0</v>
      </c>
      <c r="T58" s="46">
        <v>0</v>
      </c>
      <c r="U58" s="31"/>
    </row>
    <row r="59" spans="1:21" ht="15.75" x14ac:dyDescent="0.25">
      <c r="A59" s="12" t="s">
        <v>38</v>
      </c>
      <c r="B59" s="167" t="s">
        <v>39</v>
      </c>
      <c r="C59" s="160"/>
      <c r="D59" s="160"/>
      <c r="E59" s="161"/>
      <c r="F59" s="15" t="s">
        <v>229</v>
      </c>
      <c r="G59" s="13">
        <f>G60+G73</f>
        <v>4148</v>
      </c>
      <c r="H59" s="13">
        <f>H60+H73</f>
        <v>1069</v>
      </c>
      <c r="I59" s="13">
        <f>I60+I73</f>
        <v>3079</v>
      </c>
      <c r="J59" s="13">
        <f>J60+J73</f>
        <v>2724</v>
      </c>
      <c r="K59" s="13">
        <f>K60+K73</f>
        <v>1136</v>
      </c>
      <c r="L59" s="13">
        <f>L73</f>
        <v>1</v>
      </c>
      <c r="M59" s="13">
        <f t="shared" ref="M59:T59" si="10">M60+M73</f>
        <v>0</v>
      </c>
      <c r="N59" s="13">
        <f t="shared" si="10"/>
        <v>0</v>
      </c>
      <c r="O59" s="13">
        <f t="shared" si="10"/>
        <v>323</v>
      </c>
      <c r="P59" s="13">
        <f t="shared" si="10"/>
        <v>581</v>
      </c>
      <c r="Q59" s="13">
        <f t="shared" si="10"/>
        <v>516</v>
      </c>
      <c r="R59" s="13">
        <f t="shared" si="10"/>
        <v>691</v>
      </c>
      <c r="S59" s="13">
        <f t="shared" si="10"/>
        <v>528</v>
      </c>
      <c r="T59" s="13">
        <f t="shared" si="10"/>
        <v>440</v>
      </c>
      <c r="U59" s="35"/>
    </row>
    <row r="60" spans="1:21" x14ac:dyDescent="0.2">
      <c r="A60" s="6" t="s">
        <v>40</v>
      </c>
      <c r="B60" s="192" t="s">
        <v>41</v>
      </c>
      <c r="C60" s="165"/>
      <c r="D60" s="165"/>
      <c r="E60" s="166"/>
      <c r="F60" s="21" t="s">
        <v>222</v>
      </c>
      <c r="G60" s="14">
        <f t="shared" ref="G60:H60" si="11">SUM(G61:G72)</f>
        <v>1451</v>
      </c>
      <c r="H60" s="14">
        <f t="shared" si="11"/>
        <v>448</v>
      </c>
      <c r="I60" s="14">
        <f>SUM(I61:I72)</f>
        <v>1003</v>
      </c>
      <c r="J60" s="14">
        <f>SUM(J61:J72)</f>
        <v>753</v>
      </c>
      <c r="K60" s="14">
        <f>SUM(K61:K72)</f>
        <v>482</v>
      </c>
      <c r="L60" s="139"/>
      <c r="M60" s="14">
        <f>SUM(M61:M71)</f>
        <v>0</v>
      </c>
      <c r="N60" s="14">
        <f>SUM(N61:N71)</f>
        <v>0</v>
      </c>
      <c r="O60" s="14">
        <f>SUM(O61:O72)</f>
        <v>136</v>
      </c>
      <c r="P60" s="14">
        <f>SUM(P61:P72)</f>
        <v>212</v>
      </c>
      <c r="Q60" s="14">
        <f>SUM(Q61:Q72)</f>
        <v>130</v>
      </c>
      <c r="R60" s="14">
        <f>SUM(R61:R72)</f>
        <v>188</v>
      </c>
      <c r="S60" s="14">
        <f>SUM(S61:S72)</f>
        <v>204</v>
      </c>
      <c r="T60" s="14">
        <f>SUM(T61:T71)</f>
        <v>133</v>
      </c>
      <c r="U60" s="31"/>
    </row>
    <row r="61" spans="1:21" ht="18" customHeight="1" x14ac:dyDescent="0.2">
      <c r="A61" s="5" t="s">
        <v>42</v>
      </c>
      <c r="B61" s="164" t="s">
        <v>64</v>
      </c>
      <c r="C61" s="165"/>
      <c r="D61" s="165"/>
      <c r="E61" s="166"/>
      <c r="F61" s="18" t="s">
        <v>216</v>
      </c>
      <c r="G61" s="19">
        <f t="shared" ref="G61:G68" si="12">H61+I61</f>
        <v>304</v>
      </c>
      <c r="H61" s="19">
        <v>101</v>
      </c>
      <c r="I61" s="49">
        <f t="shared" ref="I61:I68" si="13">SUM(M61:T61)</f>
        <v>203</v>
      </c>
      <c r="J61" s="25">
        <v>98</v>
      </c>
      <c r="K61" s="19">
        <v>100</v>
      </c>
      <c r="L61" s="17"/>
      <c r="M61" s="17">
        <v>0</v>
      </c>
      <c r="N61" s="17">
        <v>0</v>
      </c>
      <c r="O61" s="17">
        <v>34</v>
      </c>
      <c r="P61" s="17">
        <v>44</v>
      </c>
      <c r="Q61" s="17">
        <v>30</v>
      </c>
      <c r="R61" s="17">
        <v>38</v>
      </c>
      <c r="S61" s="8">
        <v>36</v>
      </c>
      <c r="T61" s="119">
        <v>21</v>
      </c>
      <c r="U61" s="31"/>
    </row>
    <row r="62" spans="1:21" ht="18" customHeight="1" x14ac:dyDescent="0.2">
      <c r="A62" s="5" t="s">
        <v>43</v>
      </c>
      <c r="B62" s="164" t="s">
        <v>65</v>
      </c>
      <c r="C62" s="165"/>
      <c r="D62" s="165"/>
      <c r="E62" s="166"/>
      <c r="F62" s="22" t="s">
        <v>216</v>
      </c>
      <c r="G62" s="19">
        <f t="shared" si="12"/>
        <v>253</v>
      </c>
      <c r="H62" s="19">
        <v>84</v>
      </c>
      <c r="I62" s="49">
        <f t="shared" si="13"/>
        <v>169</v>
      </c>
      <c r="J62" s="19">
        <v>144</v>
      </c>
      <c r="K62" s="120">
        <v>154</v>
      </c>
      <c r="L62" s="23"/>
      <c r="M62" s="17">
        <v>0</v>
      </c>
      <c r="N62" s="17">
        <v>0</v>
      </c>
      <c r="O62" s="17">
        <v>0</v>
      </c>
      <c r="P62" s="17">
        <v>44</v>
      </c>
      <c r="Q62" s="17">
        <v>30</v>
      </c>
      <c r="R62" s="23">
        <v>38</v>
      </c>
      <c r="S62" s="8">
        <v>36</v>
      </c>
      <c r="T62" s="119">
        <v>21</v>
      </c>
      <c r="U62" s="31"/>
    </row>
    <row r="63" spans="1:21" ht="18" customHeight="1" x14ac:dyDescent="0.2">
      <c r="A63" s="5" t="s">
        <v>45</v>
      </c>
      <c r="B63" s="164" t="s">
        <v>66</v>
      </c>
      <c r="C63" s="165"/>
      <c r="D63" s="165"/>
      <c r="E63" s="166"/>
      <c r="F63" s="18" t="s">
        <v>187</v>
      </c>
      <c r="G63" s="19">
        <f t="shared" si="12"/>
        <v>167</v>
      </c>
      <c r="H63" s="19">
        <v>55</v>
      </c>
      <c r="I63" s="49">
        <f t="shared" si="13"/>
        <v>112</v>
      </c>
      <c r="J63" s="25">
        <v>67</v>
      </c>
      <c r="K63" s="19">
        <v>8</v>
      </c>
      <c r="L63" s="17"/>
      <c r="M63" s="17">
        <v>0</v>
      </c>
      <c r="N63" s="17">
        <v>0</v>
      </c>
      <c r="O63" s="17">
        <v>68</v>
      </c>
      <c r="P63" s="17">
        <v>44</v>
      </c>
      <c r="Q63" s="17">
        <v>0</v>
      </c>
      <c r="R63" s="17">
        <v>0</v>
      </c>
      <c r="S63" s="17">
        <v>0</v>
      </c>
      <c r="T63" s="17">
        <v>0</v>
      </c>
      <c r="U63" s="31"/>
    </row>
    <row r="64" spans="1:21" ht="18" customHeight="1" x14ac:dyDescent="0.2">
      <c r="A64" s="5" t="s">
        <v>46</v>
      </c>
      <c r="B64" s="164" t="s">
        <v>44</v>
      </c>
      <c r="C64" s="165"/>
      <c r="D64" s="165"/>
      <c r="E64" s="166"/>
      <c r="F64" s="24" t="s">
        <v>219</v>
      </c>
      <c r="G64" s="19">
        <f t="shared" si="12"/>
        <v>102</v>
      </c>
      <c r="H64" s="19">
        <v>34</v>
      </c>
      <c r="I64" s="49">
        <f t="shared" si="13"/>
        <v>68</v>
      </c>
      <c r="J64" s="25">
        <v>50</v>
      </c>
      <c r="K64" s="25">
        <v>12</v>
      </c>
      <c r="L64" s="20"/>
      <c r="M64" s="17">
        <v>0</v>
      </c>
      <c r="N64" s="17">
        <v>0</v>
      </c>
      <c r="O64" s="17">
        <v>0</v>
      </c>
      <c r="P64" s="17">
        <v>0</v>
      </c>
      <c r="Q64" s="17">
        <v>30</v>
      </c>
      <c r="R64" s="20">
        <v>38</v>
      </c>
      <c r="S64" s="8">
        <v>0</v>
      </c>
      <c r="T64" s="17">
        <v>0</v>
      </c>
      <c r="U64" s="31"/>
    </row>
    <row r="65" spans="1:21" ht="18" customHeight="1" x14ac:dyDescent="0.2">
      <c r="A65" s="5" t="s">
        <v>47</v>
      </c>
      <c r="B65" s="164" t="s">
        <v>48</v>
      </c>
      <c r="C65" s="165"/>
      <c r="D65" s="165"/>
      <c r="E65" s="166"/>
      <c r="F65" s="18" t="s">
        <v>86</v>
      </c>
      <c r="G65" s="19">
        <f t="shared" si="12"/>
        <v>104</v>
      </c>
      <c r="H65" s="19">
        <v>34</v>
      </c>
      <c r="I65" s="49">
        <f t="shared" si="13"/>
        <v>70</v>
      </c>
      <c r="J65" s="25">
        <v>60</v>
      </c>
      <c r="K65" s="19">
        <v>48</v>
      </c>
      <c r="L65" s="17"/>
      <c r="M65" s="109">
        <v>0</v>
      </c>
      <c r="N65" s="17">
        <v>0</v>
      </c>
      <c r="O65" s="110">
        <v>0</v>
      </c>
      <c r="P65" s="17">
        <v>0</v>
      </c>
      <c r="Q65" s="17">
        <v>20</v>
      </c>
      <c r="R65" s="17">
        <v>19</v>
      </c>
      <c r="S65" s="17">
        <v>24</v>
      </c>
      <c r="T65" s="17">
        <f>7*1</f>
        <v>7</v>
      </c>
      <c r="U65" s="31"/>
    </row>
    <row r="66" spans="1:21" ht="18" customHeight="1" x14ac:dyDescent="0.2">
      <c r="A66" s="5" t="s">
        <v>173</v>
      </c>
      <c r="B66" s="164" t="s">
        <v>186</v>
      </c>
      <c r="C66" s="165"/>
      <c r="D66" s="165"/>
      <c r="E66" s="166"/>
      <c r="F66" s="24" t="s">
        <v>87</v>
      </c>
      <c r="G66" s="19">
        <f t="shared" si="12"/>
        <v>49</v>
      </c>
      <c r="H66" s="19">
        <v>10</v>
      </c>
      <c r="I66" s="49">
        <f t="shared" si="13"/>
        <v>39</v>
      </c>
      <c r="J66" s="25">
        <v>20</v>
      </c>
      <c r="K66" s="19">
        <v>4</v>
      </c>
      <c r="L66" s="17"/>
      <c r="M66" s="109">
        <v>0</v>
      </c>
      <c r="N66" s="17">
        <v>0</v>
      </c>
      <c r="O66" s="110">
        <v>0</v>
      </c>
      <c r="P66" s="17">
        <v>0</v>
      </c>
      <c r="Q66" s="17">
        <v>20</v>
      </c>
      <c r="R66" s="17">
        <v>19</v>
      </c>
      <c r="S66" s="17">
        <v>0</v>
      </c>
      <c r="T66" s="17">
        <v>0</v>
      </c>
      <c r="U66" s="31"/>
    </row>
    <row r="67" spans="1:21" ht="18" customHeight="1" x14ac:dyDescent="0.2">
      <c r="A67" s="5" t="s">
        <v>182</v>
      </c>
      <c r="B67" s="164" t="s">
        <v>183</v>
      </c>
      <c r="C67" s="165"/>
      <c r="D67" s="165"/>
      <c r="E67" s="166"/>
      <c r="F67" s="24" t="s">
        <v>220</v>
      </c>
      <c r="G67" s="19">
        <f t="shared" si="12"/>
        <v>98</v>
      </c>
      <c r="H67" s="19">
        <v>20</v>
      </c>
      <c r="I67" s="49">
        <f t="shared" si="13"/>
        <v>78</v>
      </c>
      <c r="J67" s="25">
        <v>66</v>
      </c>
      <c r="K67" s="19">
        <v>22</v>
      </c>
      <c r="L67" s="17"/>
      <c r="M67" s="109">
        <v>0</v>
      </c>
      <c r="N67" s="17">
        <v>0</v>
      </c>
      <c r="O67" s="110">
        <v>34</v>
      </c>
      <c r="P67" s="17">
        <v>44</v>
      </c>
      <c r="Q67" s="17">
        <v>0</v>
      </c>
      <c r="R67" s="17">
        <v>0</v>
      </c>
      <c r="S67" s="17">
        <v>0</v>
      </c>
      <c r="T67" s="17">
        <v>0</v>
      </c>
      <c r="U67" s="31"/>
    </row>
    <row r="68" spans="1:21" ht="18" customHeight="1" x14ac:dyDescent="0.2">
      <c r="A68" s="5" t="s">
        <v>184</v>
      </c>
      <c r="B68" s="164" t="s">
        <v>185</v>
      </c>
      <c r="C68" s="165"/>
      <c r="D68" s="165"/>
      <c r="E68" s="166"/>
      <c r="F68" s="24" t="s">
        <v>221</v>
      </c>
      <c r="G68" s="19">
        <f t="shared" si="12"/>
        <v>98</v>
      </c>
      <c r="H68" s="19">
        <v>20</v>
      </c>
      <c r="I68" s="49">
        <f t="shared" si="13"/>
        <v>78</v>
      </c>
      <c r="J68" s="25">
        <v>62</v>
      </c>
      <c r="K68" s="25">
        <v>32</v>
      </c>
      <c r="L68" s="20"/>
      <c r="M68" s="17">
        <v>0</v>
      </c>
      <c r="N68" s="20">
        <v>0</v>
      </c>
      <c r="O68" s="17">
        <v>0</v>
      </c>
      <c r="P68" s="17">
        <v>0</v>
      </c>
      <c r="Q68" s="17">
        <v>0</v>
      </c>
      <c r="R68" s="20">
        <v>0</v>
      </c>
      <c r="S68" s="17">
        <v>36</v>
      </c>
      <c r="T68" s="17">
        <v>42</v>
      </c>
      <c r="U68" s="31"/>
    </row>
    <row r="69" spans="1:21" ht="18" customHeight="1" x14ac:dyDescent="0.2">
      <c r="A69" s="5" t="s">
        <v>208</v>
      </c>
      <c r="B69" s="164" t="s">
        <v>188</v>
      </c>
      <c r="C69" s="165"/>
      <c r="D69" s="165"/>
      <c r="E69" s="166"/>
      <c r="F69" s="24" t="s">
        <v>221</v>
      </c>
      <c r="G69" s="19">
        <f>H69+I69</f>
        <v>114</v>
      </c>
      <c r="H69" s="19">
        <v>36</v>
      </c>
      <c r="I69" s="49">
        <f>SUM(M69:T69)</f>
        <v>78</v>
      </c>
      <c r="J69" s="25">
        <v>78</v>
      </c>
      <c r="K69" s="25">
        <v>72</v>
      </c>
      <c r="L69" s="20"/>
      <c r="M69" s="17">
        <v>0</v>
      </c>
      <c r="N69" s="20">
        <v>0</v>
      </c>
      <c r="O69" s="17">
        <v>0</v>
      </c>
      <c r="P69" s="17">
        <v>0</v>
      </c>
      <c r="Q69" s="17">
        <v>0</v>
      </c>
      <c r="R69" s="20">
        <v>0</v>
      </c>
      <c r="S69" s="17">
        <v>36</v>
      </c>
      <c r="T69" s="17">
        <v>42</v>
      </c>
      <c r="U69" s="31"/>
    </row>
    <row r="70" spans="1:21" s="144" customFormat="1" ht="18" customHeight="1" x14ac:dyDescent="0.2">
      <c r="A70" s="145" t="s">
        <v>209</v>
      </c>
      <c r="B70" s="276" t="s">
        <v>156</v>
      </c>
      <c r="C70" s="277"/>
      <c r="D70" s="277"/>
      <c r="E70" s="278"/>
      <c r="F70" s="146" t="s">
        <v>88</v>
      </c>
      <c r="G70" s="147">
        <f>H70+I70</f>
        <v>54</v>
      </c>
      <c r="H70" s="147">
        <v>18</v>
      </c>
      <c r="I70" s="148">
        <f>SUM(M70:T70)</f>
        <v>36</v>
      </c>
      <c r="J70" s="149">
        <v>36</v>
      </c>
      <c r="K70" s="149">
        <v>6</v>
      </c>
      <c r="L70" s="150"/>
      <c r="M70" s="118">
        <v>0</v>
      </c>
      <c r="N70" s="150">
        <v>0</v>
      </c>
      <c r="O70" s="118">
        <v>0</v>
      </c>
      <c r="P70" s="118">
        <v>0</v>
      </c>
      <c r="Q70" s="118">
        <v>0</v>
      </c>
      <c r="R70" s="150">
        <v>36</v>
      </c>
      <c r="S70" s="118">
        <v>0</v>
      </c>
      <c r="T70" s="118">
        <v>0</v>
      </c>
      <c r="U70" s="151"/>
    </row>
    <row r="71" spans="1:21" s="144" customFormat="1" ht="26.25" customHeight="1" x14ac:dyDescent="0.2">
      <c r="A71" s="145" t="s">
        <v>215</v>
      </c>
      <c r="B71" s="276" t="s">
        <v>157</v>
      </c>
      <c r="C71" s="277"/>
      <c r="D71" s="277"/>
      <c r="E71" s="278"/>
      <c r="F71" s="146" t="s">
        <v>161</v>
      </c>
      <c r="G71" s="147">
        <f>H71+I71</f>
        <v>54</v>
      </c>
      <c r="H71" s="147">
        <v>18</v>
      </c>
      <c r="I71" s="148">
        <f>SUM(M71:T71)</f>
        <v>36</v>
      </c>
      <c r="J71" s="149">
        <v>36</v>
      </c>
      <c r="K71" s="149">
        <v>12</v>
      </c>
      <c r="L71" s="150"/>
      <c r="M71" s="118">
        <v>0</v>
      </c>
      <c r="N71" s="150">
        <v>0</v>
      </c>
      <c r="O71" s="118">
        <v>0</v>
      </c>
      <c r="P71" s="118">
        <v>0</v>
      </c>
      <c r="Q71" s="118">
        <v>0</v>
      </c>
      <c r="R71" s="150">
        <v>0</v>
      </c>
      <c r="S71" s="118">
        <v>36</v>
      </c>
      <c r="T71" s="118">
        <v>0</v>
      </c>
      <c r="U71" s="151"/>
    </row>
    <row r="72" spans="1:21" s="144" customFormat="1" ht="26.25" customHeight="1" x14ac:dyDescent="0.2">
      <c r="A72" s="152" t="s">
        <v>230</v>
      </c>
      <c r="B72" s="273" t="s">
        <v>231</v>
      </c>
      <c r="C72" s="274"/>
      <c r="D72" s="274"/>
      <c r="E72" s="275"/>
      <c r="F72" s="153" t="s">
        <v>187</v>
      </c>
      <c r="G72" s="154">
        <f>H72+I72</f>
        <v>54</v>
      </c>
      <c r="H72" s="154">
        <v>18</v>
      </c>
      <c r="I72" s="155">
        <f>SUM(M72:T72)</f>
        <v>36</v>
      </c>
      <c r="J72" s="156">
        <v>36</v>
      </c>
      <c r="K72" s="156">
        <v>12</v>
      </c>
      <c r="L72" s="157"/>
      <c r="M72" s="158">
        <v>0</v>
      </c>
      <c r="N72" s="157">
        <v>0</v>
      </c>
      <c r="O72" s="158">
        <v>0</v>
      </c>
      <c r="P72" s="158">
        <v>36</v>
      </c>
      <c r="Q72" s="158">
        <v>0</v>
      </c>
      <c r="R72" s="157">
        <v>0</v>
      </c>
      <c r="S72" s="158">
        <v>0</v>
      </c>
      <c r="T72" s="158">
        <v>0</v>
      </c>
      <c r="U72" s="151"/>
    </row>
    <row r="73" spans="1:21" ht="15.75" x14ac:dyDescent="0.25">
      <c r="A73" s="12" t="s">
        <v>49</v>
      </c>
      <c r="B73" s="167" t="s">
        <v>50</v>
      </c>
      <c r="C73" s="168"/>
      <c r="D73" s="168"/>
      <c r="E73" s="169"/>
      <c r="F73" s="113" t="s">
        <v>228</v>
      </c>
      <c r="G73" s="13">
        <f t="shared" ref="G73:T73" si="14">G74+G79+G86+G91+G94</f>
        <v>2697</v>
      </c>
      <c r="H73" s="13">
        <f t="shared" si="14"/>
        <v>621</v>
      </c>
      <c r="I73" s="13">
        <f t="shared" si="14"/>
        <v>2076</v>
      </c>
      <c r="J73" s="13">
        <f t="shared" si="14"/>
        <v>1971</v>
      </c>
      <c r="K73" s="13">
        <f t="shared" si="14"/>
        <v>654</v>
      </c>
      <c r="L73" s="13">
        <f t="shared" si="14"/>
        <v>1</v>
      </c>
      <c r="M73" s="13">
        <f t="shared" si="14"/>
        <v>0</v>
      </c>
      <c r="N73" s="13">
        <f t="shared" si="14"/>
        <v>0</v>
      </c>
      <c r="O73" s="13">
        <f t="shared" si="14"/>
        <v>187</v>
      </c>
      <c r="P73" s="13">
        <f t="shared" si="14"/>
        <v>369</v>
      </c>
      <c r="Q73" s="13">
        <f t="shared" si="14"/>
        <v>386</v>
      </c>
      <c r="R73" s="13">
        <f t="shared" si="14"/>
        <v>503</v>
      </c>
      <c r="S73" s="13">
        <f t="shared" si="14"/>
        <v>324</v>
      </c>
      <c r="T73" s="13">
        <f t="shared" si="14"/>
        <v>307</v>
      </c>
      <c r="U73" s="35"/>
    </row>
    <row r="74" spans="1:21" ht="13.5" x14ac:dyDescent="0.2">
      <c r="A74" s="9" t="s">
        <v>51</v>
      </c>
      <c r="B74" s="190" t="s">
        <v>67</v>
      </c>
      <c r="C74" s="165"/>
      <c r="D74" s="165"/>
      <c r="E74" s="166"/>
      <c r="F74" s="26" t="s">
        <v>52</v>
      </c>
      <c r="G74" s="27">
        <f>SUM(G75:G78)</f>
        <v>623</v>
      </c>
      <c r="H74" s="27">
        <f>SUM(H75:H76)</f>
        <v>144</v>
      </c>
      <c r="I74" s="27">
        <f>SUM(I75:I78)</f>
        <v>479</v>
      </c>
      <c r="J74" s="27">
        <f>SUM(J75:J78)</f>
        <v>500</v>
      </c>
      <c r="K74" s="27">
        <f>SUM(K75:K78)</f>
        <v>187</v>
      </c>
      <c r="L74" s="28">
        <v>1</v>
      </c>
      <c r="M74" s="27">
        <f>SUM(M75:M76)</f>
        <v>0</v>
      </c>
      <c r="N74" s="27">
        <f>SUM(N75:N76)</f>
        <v>0</v>
      </c>
      <c r="O74" s="27">
        <f t="shared" ref="O74:T74" si="15">SUM(O75:O78)</f>
        <v>119</v>
      </c>
      <c r="P74" s="27">
        <f t="shared" si="15"/>
        <v>104</v>
      </c>
      <c r="Q74" s="27">
        <f t="shared" si="15"/>
        <v>256</v>
      </c>
      <c r="R74" s="27">
        <f t="shared" si="15"/>
        <v>0</v>
      </c>
      <c r="S74" s="27">
        <f t="shared" si="15"/>
        <v>0</v>
      </c>
      <c r="T74" s="27">
        <f t="shared" si="15"/>
        <v>0</v>
      </c>
      <c r="U74" s="31"/>
    </row>
    <row r="75" spans="1:21" ht="25.5" customHeight="1" x14ac:dyDescent="0.2">
      <c r="A75" s="10" t="s">
        <v>53</v>
      </c>
      <c r="B75" s="164" t="s">
        <v>68</v>
      </c>
      <c r="C75" s="165"/>
      <c r="D75" s="165"/>
      <c r="E75" s="166"/>
      <c r="F75" s="18" t="s">
        <v>168</v>
      </c>
      <c r="G75" s="19">
        <f>H75+I75</f>
        <v>178</v>
      </c>
      <c r="H75" s="19">
        <v>63</v>
      </c>
      <c r="I75" s="49">
        <f>SUM(M75:T75)</f>
        <v>115</v>
      </c>
      <c r="J75" s="25">
        <v>155</v>
      </c>
      <c r="K75" s="19">
        <v>95</v>
      </c>
      <c r="L75" s="17"/>
      <c r="M75" s="17">
        <v>0</v>
      </c>
      <c r="N75" s="17">
        <v>0</v>
      </c>
      <c r="O75" s="17">
        <v>51</v>
      </c>
      <c r="P75" s="17">
        <v>44</v>
      </c>
      <c r="Q75" s="17">
        <v>20</v>
      </c>
      <c r="R75" s="17">
        <v>0</v>
      </c>
      <c r="S75" s="17">
        <v>0</v>
      </c>
      <c r="T75" s="17">
        <v>0</v>
      </c>
      <c r="U75" s="31"/>
    </row>
    <row r="76" spans="1:21" x14ac:dyDescent="0.2">
      <c r="A76" s="10" t="s">
        <v>54</v>
      </c>
      <c r="B76" s="164" t="s">
        <v>69</v>
      </c>
      <c r="C76" s="165"/>
      <c r="D76" s="165"/>
      <c r="E76" s="166"/>
      <c r="F76" s="18" t="s">
        <v>133</v>
      </c>
      <c r="G76" s="19">
        <f>H76+I76</f>
        <v>229</v>
      </c>
      <c r="H76" s="19">
        <v>81</v>
      </c>
      <c r="I76" s="49">
        <f>SUM(M76:T76)</f>
        <v>148</v>
      </c>
      <c r="J76" s="25">
        <v>172</v>
      </c>
      <c r="K76" s="19">
        <v>92</v>
      </c>
      <c r="L76" s="17"/>
      <c r="M76" s="17">
        <v>0</v>
      </c>
      <c r="N76" s="17">
        <v>0</v>
      </c>
      <c r="O76" s="17">
        <v>68</v>
      </c>
      <c r="P76" s="17">
        <v>60</v>
      </c>
      <c r="Q76" s="17">
        <v>20</v>
      </c>
      <c r="R76" s="17">
        <v>0</v>
      </c>
      <c r="S76" s="17">
        <v>0</v>
      </c>
      <c r="T76" s="17">
        <v>0</v>
      </c>
      <c r="U76" s="31"/>
    </row>
    <row r="77" spans="1:21" ht="16.5" customHeight="1" x14ac:dyDescent="0.2">
      <c r="A77" s="32" t="s">
        <v>116</v>
      </c>
      <c r="B77" s="164" t="s">
        <v>55</v>
      </c>
      <c r="C77" s="165"/>
      <c r="D77" s="165"/>
      <c r="E77" s="166"/>
      <c r="F77" s="18" t="s">
        <v>87</v>
      </c>
      <c r="G77" s="19">
        <f>H77+I77</f>
        <v>72</v>
      </c>
      <c r="H77" s="19">
        <v>0</v>
      </c>
      <c r="I77" s="49">
        <f>SUM(M77:T77)</f>
        <v>72</v>
      </c>
      <c r="J77" s="25">
        <v>58</v>
      </c>
      <c r="K77" s="19">
        <v>0</v>
      </c>
      <c r="L77" s="17"/>
      <c r="M77" s="17">
        <v>0</v>
      </c>
      <c r="N77" s="17">
        <v>0</v>
      </c>
      <c r="O77" s="17">
        <v>0</v>
      </c>
      <c r="P77" s="17">
        <v>0</v>
      </c>
      <c r="Q77" s="17">
        <v>72</v>
      </c>
      <c r="R77" s="17">
        <v>0</v>
      </c>
      <c r="S77" s="17">
        <v>0</v>
      </c>
      <c r="T77" s="17">
        <v>0</v>
      </c>
      <c r="U77" s="31"/>
    </row>
    <row r="78" spans="1:21" ht="18" customHeight="1" x14ac:dyDescent="0.2">
      <c r="A78" s="32" t="s">
        <v>115</v>
      </c>
      <c r="B78" s="164" t="s">
        <v>83</v>
      </c>
      <c r="C78" s="165"/>
      <c r="D78" s="165"/>
      <c r="E78" s="166"/>
      <c r="F78" s="18" t="s">
        <v>87</v>
      </c>
      <c r="G78" s="19">
        <f>H78+I78</f>
        <v>144</v>
      </c>
      <c r="H78" s="19">
        <v>0</v>
      </c>
      <c r="I78" s="49">
        <f>SUM(M78:T78)</f>
        <v>144</v>
      </c>
      <c r="J78" s="25">
        <v>115</v>
      </c>
      <c r="K78" s="19">
        <v>0</v>
      </c>
      <c r="L78" s="17"/>
      <c r="M78" s="17">
        <v>0</v>
      </c>
      <c r="N78" s="17">
        <v>0</v>
      </c>
      <c r="O78" s="17">
        <v>0</v>
      </c>
      <c r="P78" s="17">
        <v>0</v>
      </c>
      <c r="Q78" s="17">
        <v>144</v>
      </c>
      <c r="R78" s="17">
        <v>0</v>
      </c>
      <c r="S78" s="17">
        <v>0</v>
      </c>
      <c r="T78" s="17">
        <v>0</v>
      </c>
      <c r="U78" s="31"/>
    </row>
    <row r="79" spans="1:21" ht="13.5" x14ac:dyDescent="0.2">
      <c r="A79" s="9" t="s">
        <v>56</v>
      </c>
      <c r="B79" s="190" t="s">
        <v>70</v>
      </c>
      <c r="C79" s="165"/>
      <c r="D79" s="165"/>
      <c r="E79" s="166"/>
      <c r="F79" s="26" t="s">
        <v>52</v>
      </c>
      <c r="G79" s="27">
        <f>SUM(G80:G85)</f>
        <v>1201</v>
      </c>
      <c r="H79" s="27">
        <f>SUM(H80:H83)</f>
        <v>275</v>
      </c>
      <c r="I79" s="27">
        <f>SUM(I80:I85)</f>
        <v>926</v>
      </c>
      <c r="J79" s="27">
        <f>SUM(J80:J85)</f>
        <v>850</v>
      </c>
      <c r="K79" s="27">
        <f>SUM(K80:K85)</f>
        <v>374</v>
      </c>
      <c r="L79" s="28"/>
      <c r="M79" s="48">
        <f>SUM(M80:M83)</f>
        <v>0</v>
      </c>
      <c r="N79" s="27">
        <f>SUM(N80:N83)</f>
        <v>0</v>
      </c>
      <c r="O79" s="27">
        <f t="shared" ref="O79:T79" si="16">SUM(O80:O85)</f>
        <v>68</v>
      </c>
      <c r="P79" s="27">
        <f t="shared" si="16"/>
        <v>265</v>
      </c>
      <c r="Q79" s="27">
        <f t="shared" si="16"/>
        <v>100</v>
      </c>
      <c r="R79" s="27">
        <f t="shared" si="16"/>
        <v>277</v>
      </c>
      <c r="S79" s="27">
        <f t="shared" si="16"/>
        <v>216</v>
      </c>
      <c r="T79" s="27">
        <f t="shared" si="16"/>
        <v>0</v>
      </c>
      <c r="U79" s="31"/>
    </row>
    <row r="80" spans="1:21" ht="25.5" x14ac:dyDescent="0.2">
      <c r="A80" s="32" t="s">
        <v>57</v>
      </c>
      <c r="B80" s="164" t="s">
        <v>71</v>
      </c>
      <c r="C80" s="165"/>
      <c r="D80" s="165"/>
      <c r="E80" s="166"/>
      <c r="F80" s="18" t="s">
        <v>131</v>
      </c>
      <c r="G80" s="19">
        <f t="shared" ref="G80:G85" si="17">H80+I80</f>
        <v>193</v>
      </c>
      <c r="H80" s="19">
        <v>66</v>
      </c>
      <c r="I80" s="49">
        <f t="shared" ref="I80:I85" si="18">SUM(M80:T80)</f>
        <v>127</v>
      </c>
      <c r="J80" s="25">
        <v>127</v>
      </c>
      <c r="K80" s="19">
        <v>90</v>
      </c>
      <c r="L80" s="17"/>
      <c r="M80" s="17">
        <v>0</v>
      </c>
      <c r="N80" s="17">
        <v>0</v>
      </c>
      <c r="O80" s="17">
        <v>0</v>
      </c>
      <c r="P80" s="17">
        <v>42</v>
      </c>
      <c r="Q80" s="17">
        <v>30</v>
      </c>
      <c r="R80" s="17">
        <v>19</v>
      </c>
      <c r="S80" s="17">
        <v>36</v>
      </c>
      <c r="T80" s="17">
        <v>0</v>
      </c>
      <c r="U80" s="31"/>
    </row>
    <row r="81" spans="1:21" x14ac:dyDescent="0.2">
      <c r="A81" s="32" t="s">
        <v>58</v>
      </c>
      <c r="B81" s="164" t="s">
        <v>72</v>
      </c>
      <c r="C81" s="165"/>
      <c r="D81" s="165"/>
      <c r="E81" s="166"/>
      <c r="F81" s="18" t="s">
        <v>160</v>
      </c>
      <c r="G81" s="19">
        <f t="shared" si="17"/>
        <v>276</v>
      </c>
      <c r="H81" s="19">
        <v>92</v>
      </c>
      <c r="I81" s="49">
        <f t="shared" si="18"/>
        <v>184</v>
      </c>
      <c r="J81" s="25">
        <v>184</v>
      </c>
      <c r="K81" s="19">
        <v>150</v>
      </c>
      <c r="L81" s="17"/>
      <c r="M81" s="17">
        <v>0</v>
      </c>
      <c r="N81" s="17">
        <v>0</v>
      </c>
      <c r="O81" s="17">
        <v>34</v>
      </c>
      <c r="P81" s="17">
        <v>63</v>
      </c>
      <c r="Q81" s="17">
        <v>30</v>
      </c>
      <c r="R81" s="17">
        <v>57</v>
      </c>
      <c r="S81" s="8">
        <v>0</v>
      </c>
      <c r="T81" s="17">
        <v>0</v>
      </c>
      <c r="U81" s="31"/>
    </row>
    <row r="82" spans="1:21" x14ac:dyDescent="0.2">
      <c r="A82" s="32" t="s">
        <v>59</v>
      </c>
      <c r="B82" s="164" t="s">
        <v>73</v>
      </c>
      <c r="C82" s="165"/>
      <c r="D82" s="165"/>
      <c r="E82" s="166"/>
      <c r="F82" s="18" t="s">
        <v>134</v>
      </c>
      <c r="G82" s="19">
        <f t="shared" si="17"/>
        <v>223</v>
      </c>
      <c r="H82" s="19">
        <v>70</v>
      </c>
      <c r="I82" s="49">
        <f t="shared" si="18"/>
        <v>153</v>
      </c>
      <c r="J82" s="25">
        <v>151</v>
      </c>
      <c r="K82" s="19">
        <v>87</v>
      </c>
      <c r="L82" s="17"/>
      <c r="M82" s="17">
        <v>0</v>
      </c>
      <c r="N82" s="17">
        <v>0</v>
      </c>
      <c r="O82" s="17">
        <v>34</v>
      </c>
      <c r="P82" s="17">
        <v>44</v>
      </c>
      <c r="Q82" s="17">
        <v>20</v>
      </c>
      <c r="R82" s="17">
        <v>19</v>
      </c>
      <c r="S82" s="17">
        <v>36</v>
      </c>
      <c r="T82" s="17">
        <v>0</v>
      </c>
      <c r="U82" s="31"/>
    </row>
    <row r="83" spans="1:21" ht="19.5" customHeight="1" x14ac:dyDescent="0.2">
      <c r="A83" s="32" t="s">
        <v>60</v>
      </c>
      <c r="B83" s="164" t="s">
        <v>74</v>
      </c>
      <c r="C83" s="165"/>
      <c r="D83" s="165"/>
      <c r="E83" s="166"/>
      <c r="F83" s="18" t="s">
        <v>223</v>
      </c>
      <c r="G83" s="19">
        <f t="shared" si="17"/>
        <v>149</v>
      </c>
      <c r="H83" s="19">
        <v>47</v>
      </c>
      <c r="I83" s="49">
        <f t="shared" si="18"/>
        <v>102</v>
      </c>
      <c r="J83" s="25">
        <v>100</v>
      </c>
      <c r="K83" s="19">
        <v>47</v>
      </c>
      <c r="L83" s="28"/>
      <c r="M83" s="17">
        <v>0</v>
      </c>
      <c r="N83" s="17">
        <v>0</v>
      </c>
      <c r="O83" s="17">
        <v>0</v>
      </c>
      <c r="P83" s="17">
        <v>44</v>
      </c>
      <c r="Q83" s="17">
        <v>20</v>
      </c>
      <c r="R83" s="17">
        <v>38</v>
      </c>
      <c r="S83" s="8">
        <v>0</v>
      </c>
      <c r="T83" s="17">
        <v>0</v>
      </c>
      <c r="U83" s="31"/>
    </row>
    <row r="84" spans="1:21" ht="15.75" customHeight="1" x14ac:dyDescent="0.2">
      <c r="A84" s="32" t="s">
        <v>113</v>
      </c>
      <c r="B84" s="164" t="s">
        <v>55</v>
      </c>
      <c r="C84" s="165"/>
      <c r="D84" s="165"/>
      <c r="E84" s="166"/>
      <c r="F84" s="18" t="s">
        <v>223</v>
      </c>
      <c r="G84" s="19">
        <f t="shared" si="17"/>
        <v>108</v>
      </c>
      <c r="H84" s="19">
        <v>0</v>
      </c>
      <c r="I84" s="49">
        <f t="shared" si="18"/>
        <v>108</v>
      </c>
      <c r="J84" s="25">
        <v>86</v>
      </c>
      <c r="K84" s="19">
        <v>0</v>
      </c>
      <c r="L84" s="28"/>
      <c r="M84" s="17">
        <v>0</v>
      </c>
      <c r="N84" s="17">
        <v>0</v>
      </c>
      <c r="O84" s="17">
        <v>0</v>
      </c>
      <c r="P84" s="17">
        <v>36</v>
      </c>
      <c r="Q84" s="17">
        <v>0</v>
      </c>
      <c r="R84" s="17">
        <v>72</v>
      </c>
      <c r="S84" s="8">
        <v>0</v>
      </c>
      <c r="T84" s="17">
        <v>0</v>
      </c>
      <c r="U84" s="31"/>
    </row>
    <row r="85" spans="1:21" ht="17.25" customHeight="1" x14ac:dyDescent="0.2">
      <c r="A85" s="32" t="s">
        <v>114</v>
      </c>
      <c r="B85" s="164" t="s">
        <v>2</v>
      </c>
      <c r="C85" s="165"/>
      <c r="D85" s="165"/>
      <c r="E85" s="166"/>
      <c r="F85" s="18" t="s">
        <v>131</v>
      </c>
      <c r="G85" s="19">
        <f t="shared" si="17"/>
        <v>252</v>
      </c>
      <c r="H85" s="19">
        <v>0</v>
      </c>
      <c r="I85" s="49">
        <f t="shared" si="18"/>
        <v>252</v>
      </c>
      <c r="J85" s="25">
        <v>202</v>
      </c>
      <c r="K85" s="19">
        <v>0</v>
      </c>
      <c r="L85" s="28"/>
      <c r="M85" s="17">
        <v>0</v>
      </c>
      <c r="N85" s="17">
        <v>0</v>
      </c>
      <c r="O85" s="17">
        <v>0</v>
      </c>
      <c r="P85" s="17">
        <v>36</v>
      </c>
      <c r="Q85" s="17">
        <v>0</v>
      </c>
      <c r="R85" s="17">
        <v>72</v>
      </c>
      <c r="S85" s="8">
        <v>144</v>
      </c>
      <c r="T85" s="17">
        <v>0</v>
      </c>
      <c r="U85" s="31"/>
    </row>
    <row r="86" spans="1:21" ht="13.5" x14ac:dyDescent="0.2">
      <c r="A86" s="33" t="s">
        <v>75</v>
      </c>
      <c r="B86" s="190" t="s">
        <v>118</v>
      </c>
      <c r="C86" s="165"/>
      <c r="D86" s="165"/>
      <c r="E86" s="166"/>
      <c r="F86" s="26" t="s">
        <v>52</v>
      </c>
      <c r="G86" s="27">
        <f>SUM(G87:G90)</f>
        <v>437</v>
      </c>
      <c r="H86" s="27">
        <f>SUM(H87:H90)</f>
        <v>107</v>
      </c>
      <c r="I86" s="50">
        <f>SUM(I87:I90)</f>
        <v>330</v>
      </c>
      <c r="J86" s="50">
        <f>SUM(J87:J90)</f>
        <v>309</v>
      </c>
      <c r="K86" s="50">
        <f>SUM(K87:K90)</f>
        <v>42</v>
      </c>
      <c r="L86" s="28"/>
      <c r="M86" s="29">
        <f>M87+M88</f>
        <v>0</v>
      </c>
      <c r="N86" s="29">
        <f>N87+N88</f>
        <v>0</v>
      </c>
      <c r="O86" s="29">
        <f t="shared" ref="O86:T86" si="19">SUM(O87:O90)</f>
        <v>0</v>
      </c>
      <c r="P86" s="29">
        <f t="shared" si="19"/>
        <v>0</v>
      </c>
      <c r="Q86" s="29">
        <f t="shared" si="19"/>
        <v>30</v>
      </c>
      <c r="R86" s="29">
        <f t="shared" si="19"/>
        <v>57</v>
      </c>
      <c r="S86" s="29">
        <f t="shared" si="19"/>
        <v>72</v>
      </c>
      <c r="T86" s="29">
        <f t="shared" si="19"/>
        <v>171</v>
      </c>
      <c r="U86" s="31"/>
    </row>
    <row r="87" spans="1:21" ht="18" customHeight="1" x14ac:dyDescent="0.2">
      <c r="A87" s="32" t="s">
        <v>81</v>
      </c>
      <c r="B87" s="164" t="s">
        <v>76</v>
      </c>
      <c r="C87" s="165"/>
      <c r="D87" s="165"/>
      <c r="E87" s="166"/>
      <c r="F87" s="18" t="s">
        <v>86</v>
      </c>
      <c r="G87" s="19">
        <f>H87+I87</f>
        <v>194</v>
      </c>
      <c r="H87" s="19">
        <v>62</v>
      </c>
      <c r="I87" s="49">
        <f>SUM(M87:T87)</f>
        <v>132</v>
      </c>
      <c r="J87" s="25">
        <v>132</v>
      </c>
      <c r="K87" s="19">
        <v>23</v>
      </c>
      <c r="L87" s="28"/>
      <c r="M87" s="17">
        <v>0</v>
      </c>
      <c r="N87" s="17">
        <v>0</v>
      </c>
      <c r="O87" s="17">
        <v>0</v>
      </c>
      <c r="P87" s="17">
        <v>0</v>
      </c>
      <c r="Q87" s="17">
        <v>30</v>
      </c>
      <c r="R87" s="17">
        <v>38</v>
      </c>
      <c r="S87" s="8">
        <v>36</v>
      </c>
      <c r="T87" s="8">
        <v>28</v>
      </c>
      <c r="U87" s="31"/>
    </row>
    <row r="88" spans="1:21" ht="13.5" x14ac:dyDescent="0.2">
      <c r="A88" s="32" t="s">
        <v>82</v>
      </c>
      <c r="B88" s="164" t="s">
        <v>77</v>
      </c>
      <c r="C88" s="165"/>
      <c r="D88" s="165"/>
      <c r="E88" s="166"/>
      <c r="F88" s="18" t="s">
        <v>86</v>
      </c>
      <c r="G88" s="19">
        <f>H88+I88</f>
        <v>135</v>
      </c>
      <c r="H88" s="19">
        <v>45</v>
      </c>
      <c r="I88" s="49">
        <f>SUM(M88:T88)</f>
        <v>90</v>
      </c>
      <c r="J88" s="25">
        <v>90</v>
      </c>
      <c r="K88" s="19">
        <v>19</v>
      </c>
      <c r="L88" s="28"/>
      <c r="M88" s="17">
        <v>0</v>
      </c>
      <c r="N88" s="17">
        <v>0</v>
      </c>
      <c r="O88" s="17">
        <v>0</v>
      </c>
      <c r="P88" s="17">
        <v>0</v>
      </c>
      <c r="Q88" s="17">
        <v>0</v>
      </c>
      <c r="R88" s="17">
        <v>19</v>
      </c>
      <c r="S88" s="8">
        <v>36</v>
      </c>
      <c r="T88" s="8">
        <v>35</v>
      </c>
      <c r="U88" s="31"/>
    </row>
    <row r="89" spans="1:21" ht="15.75" customHeight="1" x14ac:dyDescent="0.2">
      <c r="A89" s="32" t="s">
        <v>112</v>
      </c>
      <c r="B89" s="164" t="s">
        <v>55</v>
      </c>
      <c r="C89" s="165"/>
      <c r="D89" s="165"/>
      <c r="E89" s="166"/>
      <c r="F89" s="18" t="s">
        <v>224</v>
      </c>
      <c r="G89" s="19">
        <f>H89+I89</f>
        <v>36</v>
      </c>
      <c r="H89" s="19">
        <v>0</v>
      </c>
      <c r="I89" s="49">
        <f>SUM(M89:T89)</f>
        <v>36</v>
      </c>
      <c r="J89" s="25">
        <v>29</v>
      </c>
      <c r="K89" s="19">
        <v>0</v>
      </c>
      <c r="L89" s="28"/>
      <c r="M89" s="17">
        <v>0</v>
      </c>
      <c r="N89" s="17">
        <v>0</v>
      </c>
      <c r="O89" s="17">
        <v>0</v>
      </c>
      <c r="P89" s="17">
        <v>0</v>
      </c>
      <c r="Q89" s="17">
        <v>0</v>
      </c>
      <c r="R89" s="17">
        <v>0</v>
      </c>
      <c r="S89" s="118">
        <v>0</v>
      </c>
      <c r="T89" s="8">
        <v>36</v>
      </c>
      <c r="U89" s="133"/>
    </row>
    <row r="90" spans="1:21" ht="16.5" customHeight="1" x14ac:dyDescent="0.2">
      <c r="A90" s="32" t="s">
        <v>111</v>
      </c>
      <c r="B90" s="164" t="s">
        <v>83</v>
      </c>
      <c r="C90" s="165"/>
      <c r="D90" s="165"/>
      <c r="E90" s="166"/>
      <c r="F90" s="18" t="s">
        <v>224</v>
      </c>
      <c r="G90" s="19">
        <f>H90+I90</f>
        <v>72</v>
      </c>
      <c r="H90" s="19">
        <v>0</v>
      </c>
      <c r="I90" s="49">
        <f>SUM(M90:T90)</f>
        <v>72</v>
      </c>
      <c r="J90" s="25">
        <v>58</v>
      </c>
      <c r="K90" s="19">
        <v>0</v>
      </c>
      <c r="L90" s="28"/>
      <c r="M90" s="17">
        <v>0</v>
      </c>
      <c r="N90" s="17">
        <v>0</v>
      </c>
      <c r="O90" s="17">
        <v>0</v>
      </c>
      <c r="P90" s="17">
        <v>0</v>
      </c>
      <c r="Q90" s="17">
        <v>0</v>
      </c>
      <c r="R90" s="17">
        <v>0</v>
      </c>
      <c r="S90" s="17">
        <v>0</v>
      </c>
      <c r="T90" s="8">
        <v>72</v>
      </c>
      <c r="U90" s="31"/>
    </row>
    <row r="91" spans="1:21" ht="13.5" x14ac:dyDescent="0.2">
      <c r="A91" s="33" t="s">
        <v>84</v>
      </c>
      <c r="B91" s="190" t="s">
        <v>120</v>
      </c>
      <c r="C91" s="165"/>
      <c r="D91" s="165"/>
      <c r="E91" s="166"/>
      <c r="F91" s="26" t="s">
        <v>52</v>
      </c>
      <c r="G91" s="27">
        <f>SUM(G92:G93)</f>
        <v>291</v>
      </c>
      <c r="H91" s="27">
        <f>SUM(H92:H93)</f>
        <v>62</v>
      </c>
      <c r="I91" s="50">
        <f>I92+I93</f>
        <v>229</v>
      </c>
      <c r="J91" s="50">
        <f>J92+J93</f>
        <v>207</v>
      </c>
      <c r="K91" s="50">
        <f>K92+K93</f>
        <v>25</v>
      </c>
      <c r="L91" s="28"/>
      <c r="M91" s="29">
        <f>M92+M93</f>
        <v>0</v>
      </c>
      <c r="N91" s="29">
        <f>N92+N93</f>
        <v>0</v>
      </c>
      <c r="O91" s="29">
        <f t="shared" ref="O91:T91" si="20">O92+O93</f>
        <v>0</v>
      </c>
      <c r="P91" s="29">
        <f t="shared" si="20"/>
        <v>0</v>
      </c>
      <c r="Q91" s="29">
        <f t="shared" si="20"/>
        <v>0</v>
      </c>
      <c r="R91" s="29">
        <f t="shared" si="20"/>
        <v>57</v>
      </c>
      <c r="S91" s="29">
        <f t="shared" si="20"/>
        <v>36</v>
      </c>
      <c r="T91" s="29">
        <f t="shared" si="20"/>
        <v>136</v>
      </c>
      <c r="U91" s="31"/>
    </row>
    <row r="92" spans="1:21" ht="13.5" x14ac:dyDescent="0.2">
      <c r="A92" s="32" t="s">
        <v>85</v>
      </c>
      <c r="B92" s="164" t="s">
        <v>78</v>
      </c>
      <c r="C92" s="165"/>
      <c r="D92" s="165"/>
      <c r="E92" s="166"/>
      <c r="F92" s="18" t="s">
        <v>225</v>
      </c>
      <c r="G92" s="19">
        <f>H92+I92</f>
        <v>183</v>
      </c>
      <c r="H92" s="19">
        <v>62</v>
      </c>
      <c r="I92" s="49">
        <f>SUM(M92:T92)</f>
        <v>121</v>
      </c>
      <c r="J92" s="25">
        <v>121</v>
      </c>
      <c r="K92" s="19">
        <v>25</v>
      </c>
      <c r="L92" s="28"/>
      <c r="M92" s="17">
        <v>0</v>
      </c>
      <c r="N92" s="17">
        <v>0</v>
      </c>
      <c r="O92" s="17">
        <v>0</v>
      </c>
      <c r="P92" s="17">
        <v>0</v>
      </c>
      <c r="Q92" s="17">
        <v>0</v>
      </c>
      <c r="R92" s="17">
        <v>57</v>
      </c>
      <c r="S92" s="8">
        <v>36</v>
      </c>
      <c r="T92" s="8">
        <v>28</v>
      </c>
      <c r="U92" s="31"/>
    </row>
    <row r="93" spans="1:21" ht="21" customHeight="1" x14ac:dyDescent="0.2">
      <c r="A93" s="32" t="s">
        <v>110</v>
      </c>
      <c r="B93" s="182" t="s">
        <v>83</v>
      </c>
      <c r="C93" s="183"/>
      <c r="D93" s="183"/>
      <c r="E93" s="184"/>
      <c r="F93" s="18" t="s">
        <v>225</v>
      </c>
      <c r="G93" s="19">
        <f>H93+I93</f>
        <v>108</v>
      </c>
      <c r="H93" s="19">
        <v>0</v>
      </c>
      <c r="I93" s="49">
        <f>SUM(M93:T93)</f>
        <v>108</v>
      </c>
      <c r="J93" s="25">
        <v>86</v>
      </c>
      <c r="K93" s="19">
        <v>0</v>
      </c>
      <c r="L93" s="28"/>
      <c r="M93" s="17">
        <v>0</v>
      </c>
      <c r="N93" s="17">
        <v>0</v>
      </c>
      <c r="O93" s="17">
        <v>0</v>
      </c>
      <c r="P93" s="17">
        <v>0</v>
      </c>
      <c r="Q93" s="17">
        <v>0</v>
      </c>
      <c r="R93" s="17">
        <v>0</v>
      </c>
      <c r="S93" s="17">
        <v>0</v>
      </c>
      <c r="T93" s="8">
        <v>108</v>
      </c>
      <c r="U93" s="51"/>
    </row>
    <row r="94" spans="1:21" ht="13.5" x14ac:dyDescent="0.2">
      <c r="A94" s="33" t="s">
        <v>121</v>
      </c>
      <c r="B94" s="185" t="s">
        <v>162</v>
      </c>
      <c r="C94" s="186"/>
      <c r="D94" s="186"/>
      <c r="E94" s="187"/>
      <c r="F94" s="26" t="s">
        <v>52</v>
      </c>
      <c r="G94" s="27">
        <f>SUM(G95:G96)</f>
        <v>145</v>
      </c>
      <c r="H94" s="27">
        <f>SUM(H95:H96)</f>
        <v>33</v>
      </c>
      <c r="I94" s="50">
        <f>I95+I96</f>
        <v>112</v>
      </c>
      <c r="J94" s="121">
        <f>J95+J96</f>
        <v>105</v>
      </c>
      <c r="K94" s="50">
        <f>K95+K96</f>
        <v>26</v>
      </c>
      <c r="L94" s="28"/>
      <c r="M94" s="50">
        <f t="shared" ref="M94:T94" si="21">M95+M96</f>
        <v>0</v>
      </c>
      <c r="N94" s="50">
        <f t="shared" si="21"/>
        <v>0</v>
      </c>
      <c r="O94" s="50">
        <f t="shared" si="21"/>
        <v>0</v>
      </c>
      <c r="P94" s="50">
        <f t="shared" si="21"/>
        <v>0</v>
      </c>
      <c r="Q94" s="50">
        <f t="shared" si="21"/>
        <v>0</v>
      </c>
      <c r="R94" s="50">
        <f t="shared" si="21"/>
        <v>112</v>
      </c>
      <c r="S94" s="50">
        <f t="shared" si="21"/>
        <v>0</v>
      </c>
      <c r="T94" s="50">
        <f t="shared" si="21"/>
        <v>0</v>
      </c>
      <c r="U94" s="52"/>
    </row>
    <row r="95" spans="1:21" ht="13.5" x14ac:dyDescent="0.2">
      <c r="A95" s="32" t="s">
        <v>122</v>
      </c>
      <c r="B95" s="182" t="s">
        <v>163</v>
      </c>
      <c r="C95" s="188"/>
      <c r="D95" s="188"/>
      <c r="E95" s="189"/>
      <c r="F95" s="18" t="s">
        <v>226</v>
      </c>
      <c r="G95" s="19">
        <f>H95+I95</f>
        <v>109</v>
      </c>
      <c r="H95" s="19">
        <v>33</v>
      </c>
      <c r="I95" s="49">
        <f>SUM(M95:T95)</f>
        <v>76</v>
      </c>
      <c r="J95" s="25">
        <v>76</v>
      </c>
      <c r="K95" s="19">
        <v>26</v>
      </c>
      <c r="L95" s="28"/>
      <c r="M95" s="17">
        <v>0</v>
      </c>
      <c r="N95" s="17">
        <v>0</v>
      </c>
      <c r="O95" s="17">
        <v>0</v>
      </c>
      <c r="P95" s="17">
        <v>0</v>
      </c>
      <c r="Q95" s="17">
        <v>0</v>
      </c>
      <c r="R95" s="17">
        <v>76</v>
      </c>
      <c r="S95" s="17">
        <v>0</v>
      </c>
      <c r="T95" s="8">
        <v>0</v>
      </c>
      <c r="U95" s="51"/>
    </row>
    <row r="96" spans="1:21" ht="18.75" customHeight="1" x14ac:dyDescent="0.2">
      <c r="A96" s="32" t="s">
        <v>123</v>
      </c>
      <c r="B96" s="182" t="s">
        <v>83</v>
      </c>
      <c r="C96" s="188"/>
      <c r="D96" s="188"/>
      <c r="E96" s="189"/>
      <c r="F96" s="18" t="s">
        <v>226</v>
      </c>
      <c r="G96" s="19">
        <f>H96+I96</f>
        <v>36</v>
      </c>
      <c r="H96" s="19">
        <v>0</v>
      </c>
      <c r="I96" s="49">
        <f>SUM(M96:T96)</f>
        <v>36</v>
      </c>
      <c r="J96" s="25">
        <v>29</v>
      </c>
      <c r="K96" s="19">
        <v>0</v>
      </c>
      <c r="L96" s="28"/>
      <c r="M96" s="17">
        <v>0</v>
      </c>
      <c r="N96" s="17">
        <v>0</v>
      </c>
      <c r="O96" s="17">
        <v>0</v>
      </c>
      <c r="P96" s="17">
        <v>0</v>
      </c>
      <c r="Q96" s="17">
        <v>0</v>
      </c>
      <c r="R96" s="17">
        <v>36</v>
      </c>
      <c r="S96" s="17">
        <v>0</v>
      </c>
      <c r="T96" s="8">
        <v>0</v>
      </c>
      <c r="U96" s="51"/>
    </row>
    <row r="97" spans="1:21" ht="15.75" x14ac:dyDescent="0.2">
      <c r="A97" s="43"/>
      <c r="B97" s="167" t="s">
        <v>93</v>
      </c>
      <c r="C97" s="168"/>
      <c r="D97" s="168"/>
      <c r="E97" s="169"/>
      <c r="F97" s="15" t="s">
        <v>227</v>
      </c>
      <c r="G97" s="13">
        <f>G32+G47+G55+G59</f>
        <v>7578</v>
      </c>
      <c r="H97" s="13">
        <f t="shared" ref="H97:I97" si="22">H32+H47+H55+H59</f>
        <v>2250</v>
      </c>
      <c r="I97" s="13">
        <f t="shared" si="22"/>
        <v>5328</v>
      </c>
      <c r="J97" s="13">
        <f>J32+J47+J55+J59</f>
        <v>3443</v>
      </c>
      <c r="K97" s="13">
        <f>K32+K47+K55+K59</f>
        <v>2053</v>
      </c>
      <c r="L97" s="136">
        <v>1</v>
      </c>
      <c r="M97" s="13">
        <f>SUM(M100:M102)</f>
        <v>612</v>
      </c>
      <c r="N97" s="13">
        <f t="shared" ref="N97:T97" si="23">SUM(N100:N102)</f>
        <v>792</v>
      </c>
      <c r="O97" s="13">
        <f t="shared" si="23"/>
        <v>612</v>
      </c>
      <c r="P97" s="13">
        <f t="shared" si="23"/>
        <v>828</v>
      </c>
      <c r="Q97" s="13">
        <f t="shared" si="23"/>
        <v>576</v>
      </c>
      <c r="R97" s="13">
        <f t="shared" si="23"/>
        <v>864</v>
      </c>
      <c r="S97" s="13">
        <f t="shared" si="23"/>
        <v>576</v>
      </c>
      <c r="T97" s="13">
        <f t="shared" si="23"/>
        <v>468</v>
      </c>
      <c r="U97" s="44"/>
    </row>
    <row r="98" spans="1:21" ht="15.75" x14ac:dyDescent="0.2">
      <c r="A98" s="12" t="s">
        <v>96</v>
      </c>
      <c r="B98" s="167" t="s">
        <v>94</v>
      </c>
      <c r="C98" s="168"/>
      <c r="D98" s="168"/>
      <c r="E98" s="169"/>
      <c r="F98" s="15"/>
      <c r="G98" s="13"/>
      <c r="H98" s="13"/>
      <c r="I98" s="75"/>
      <c r="J98" s="75"/>
      <c r="K98" s="136"/>
      <c r="L98" s="136"/>
      <c r="M98" s="136"/>
      <c r="N98" s="136"/>
      <c r="O98" s="136"/>
      <c r="P98" s="136"/>
      <c r="Q98" s="136"/>
      <c r="R98" s="136"/>
      <c r="S98" s="65"/>
      <c r="T98" s="66" t="s">
        <v>100</v>
      </c>
      <c r="U98" s="44"/>
    </row>
    <row r="99" spans="1:21" ht="15.75" x14ac:dyDescent="0.2">
      <c r="A99" s="45" t="s">
        <v>97</v>
      </c>
      <c r="B99" s="170" t="s">
        <v>95</v>
      </c>
      <c r="C99" s="171"/>
      <c r="D99" s="171"/>
      <c r="E99" s="172"/>
      <c r="F99" s="41"/>
      <c r="G99" s="76"/>
      <c r="H99" s="76"/>
      <c r="I99" s="77"/>
      <c r="J99" s="77"/>
      <c r="K99" s="140"/>
      <c r="L99" s="140"/>
      <c r="M99" s="140"/>
      <c r="N99" s="140"/>
      <c r="O99" s="140"/>
      <c r="P99" s="140"/>
      <c r="Q99" s="140"/>
      <c r="R99" s="140"/>
      <c r="S99" s="78"/>
      <c r="T99" s="79" t="s">
        <v>101</v>
      </c>
      <c r="U99" s="44"/>
    </row>
    <row r="100" spans="1:21" ht="15.75" x14ac:dyDescent="0.25">
      <c r="A100" s="173" t="s">
        <v>164</v>
      </c>
      <c r="B100" s="174"/>
      <c r="C100" s="174"/>
      <c r="D100" s="174"/>
      <c r="E100" s="174"/>
      <c r="F100" s="174"/>
      <c r="G100" s="179" t="s">
        <v>61</v>
      </c>
      <c r="H100" s="159" t="s">
        <v>9</v>
      </c>
      <c r="I100" s="160"/>
      <c r="J100" s="160"/>
      <c r="K100" s="160"/>
      <c r="L100" s="161"/>
      <c r="M100" s="80">
        <f>SUM(M34:M42,M44:M46,M48:M54,M56:M58,M61:M72,M75:M76,M80:M83,M87:M88,M92,M95)</f>
        <v>612</v>
      </c>
      <c r="N100" s="80">
        <f t="shared" ref="N100:T100" si="24">SUM(N34:N42,N44:N46,N48:N54,N56:N58,N61:N72,N75:N76,N80:N83,N87:N88,N92,N95)</f>
        <v>792</v>
      </c>
      <c r="O100" s="80">
        <f t="shared" si="24"/>
        <v>612</v>
      </c>
      <c r="P100" s="80">
        <f t="shared" si="24"/>
        <v>756</v>
      </c>
      <c r="Q100" s="80">
        <f t="shared" si="24"/>
        <v>360</v>
      </c>
      <c r="R100" s="80">
        <f t="shared" si="24"/>
        <v>684</v>
      </c>
      <c r="S100" s="80">
        <f t="shared" si="24"/>
        <v>432</v>
      </c>
      <c r="T100" s="80">
        <f t="shared" si="24"/>
        <v>252</v>
      </c>
      <c r="U100" s="104"/>
    </row>
    <row r="101" spans="1:21" ht="15.75" x14ac:dyDescent="0.25">
      <c r="A101" s="175"/>
      <c r="B101" s="176"/>
      <c r="C101" s="176"/>
      <c r="D101" s="176"/>
      <c r="E101" s="176"/>
      <c r="F101" s="176"/>
      <c r="G101" s="180"/>
      <c r="H101" s="159" t="s">
        <v>10</v>
      </c>
      <c r="I101" s="160"/>
      <c r="J101" s="160"/>
      <c r="K101" s="160"/>
      <c r="L101" s="161"/>
      <c r="M101" s="81">
        <f t="shared" ref="M101:T101" si="25">M77+M84+M89</f>
        <v>0</v>
      </c>
      <c r="N101" s="81">
        <f t="shared" si="25"/>
        <v>0</v>
      </c>
      <c r="O101" s="81">
        <f t="shared" si="25"/>
        <v>0</v>
      </c>
      <c r="P101" s="81">
        <f t="shared" si="25"/>
        <v>36</v>
      </c>
      <c r="Q101" s="81">
        <f t="shared" si="25"/>
        <v>72</v>
      </c>
      <c r="R101" s="81">
        <f t="shared" si="25"/>
        <v>72</v>
      </c>
      <c r="S101" s="81">
        <f t="shared" si="25"/>
        <v>0</v>
      </c>
      <c r="T101" s="81">
        <f t="shared" si="25"/>
        <v>36</v>
      </c>
      <c r="U101" s="104">
        <f>SUM(M101:T101)</f>
        <v>216</v>
      </c>
    </row>
    <row r="102" spans="1:21" ht="15.75" x14ac:dyDescent="0.25">
      <c r="A102" s="175"/>
      <c r="B102" s="176"/>
      <c r="C102" s="176"/>
      <c r="D102" s="176"/>
      <c r="E102" s="176"/>
      <c r="F102" s="176"/>
      <c r="G102" s="180"/>
      <c r="H102" s="159" t="s">
        <v>108</v>
      </c>
      <c r="I102" s="160"/>
      <c r="J102" s="160"/>
      <c r="K102" s="160"/>
      <c r="L102" s="161"/>
      <c r="M102" s="81">
        <f t="shared" ref="M102:T102" si="26">M78+M85+M90+M93+M96</f>
        <v>0</v>
      </c>
      <c r="N102" s="81">
        <f t="shared" si="26"/>
        <v>0</v>
      </c>
      <c r="O102" s="81">
        <f t="shared" si="26"/>
        <v>0</v>
      </c>
      <c r="P102" s="81">
        <f t="shared" si="26"/>
        <v>36</v>
      </c>
      <c r="Q102" s="81">
        <f t="shared" si="26"/>
        <v>144</v>
      </c>
      <c r="R102" s="81">
        <f t="shared" si="26"/>
        <v>108</v>
      </c>
      <c r="S102" s="81">
        <f t="shared" si="26"/>
        <v>144</v>
      </c>
      <c r="T102" s="81">
        <f t="shared" si="26"/>
        <v>180</v>
      </c>
      <c r="U102" s="104">
        <f>SUM(M102:T102)</f>
        <v>612</v>
      </c>
    </row>
    <row r="103" spans="1:21" ht="15.75" x14ac:dyDescent="0.25">
      <c r="A103" s="175"/>
      <c r="B103" s="176"/>
      <c r="C103" s="176"/>
      <c r="D103" s="176"/>
      <c r="E103" s="176"/>
      <c r="F103" s="176"/>
      <c r="G103" s="180"/>
      <c r="H103" s="159" t="s">
        <v>107</v>
      </c>
      <c r="I103" s="160"/>
      <c r="J103" s="160"/>
      <c r="K103" s="160"/>
      <c r="L103" s="161"/>
      <c r="M103" s="81">
        <v>0</v>
      </c>
      <c r="N103" s="81">
        <v>0</v>
      </c>
      <c r="O103" s="81">
        <v>0</v>
      </c>
      <c r="P103" s="81">
        <v>0</v>
      </c>
      <c r="Q103" s="81">
        <v>0</v>
      </c>
      <c r="R103" s="81">
        <v>0</v>
      </c>
      <c r="S103" s="65">
        <v>0</v>
      </c>
      <c r="T103" s="65">
        <v>144</v>
      </c>
      <c r="U103" s="104"/>
    </row>
    <row r="104" spans="1:21" ht="15.75" x14ac:dyDescent="0.25">
      <c r="A104" s="175"/>
      <c r="B104" s="176"/>
      <c r="C104" s="176"/>
      <c r="D104" s="176"/>
      <c r="E104" s="176"/>
      <c r="F104" s="176"/>
      <c r="G104" s="180"/>
      <c r="H104" s="159" t="s">
        <v>11</v>
      </c>
      <c r="I104" s="160"/>
      <c r="J104" s="160"/>
      <c r="K104" s="160"/>
      <c r="L104" s="161"/>
      <c r="M104" s="114" t="s">
        <v>102</v>
      </c>
      <c r="N104" s="81">
        <v>3</v>
      </c>
      <c r="O104" s="81">
        <v>0</v>
      </c>
      <c r="P104" s="81">
        <v>4</v>
      </c>
      <c r="Q104" s="81">
        <v>3</v>
      </c>
      <c r="R104" s="81">
        <v>3</v>
      </c>
      <c r="S104" s="65">
        <v>2</v>
      </c>
      <c r="T104" s="65">
        <v>4</v>
      </c>
      <c r="U104" s="104">
        <f>SUM(M104:T104)</f>
        <v>19</v>
      </c>
    </row>
    <row r="105" spans="1:21" ht="15.75" x14ac:dyDescent="0.25">
      <c r="A105" s="175"/>
      <c r="B105" s="176"/>
      <c r="C105" s="176"/>
      <c r="D105" s="176"/>
      <c r="E105" s="176"/>
      <c r="F105" s="176"/>
      <c r="G105" s="180"/>
      <c r="H105" s="159" t="s">
        <v>109</v>
      </c>
      <c r="I105" s="160"/>
      <c r="J105" s="160"/>
      <c r="K105" s="160"/>
      <c r="L105" s="161"/>
      <c r="M105" s="81">
        <v>1</v>
      </c>
      <c r="N105" s="81">
        <v>8</v>
      </c>
      <c r="O105" s="81">
        <v>3</v>
      </c>
      <c r="P105" s="81">
        <v>6</v>
      </c>
      <c r="Q105" s="81">
        <v>4</v>
      </c>
      <c r="R105" s="81">
        <v>5</v>
      </c>
      <c r="S105" s="65">
        <v>3</v>
      </c>
      <c r="T105" s="65">
        <v>7</v>
      </c>
      <c r="U105" s="104">
        <f>SUM(M105:T105)</f>
        <v>37</v>
      </c>
    </row>
    <row r="106" spans="1:21" ht="15.75" x14ac:dyDescent="0.25">
      <c r="A106" s="177"/>
      <c r="B106" s="178"/>
      <c r="C106" s="178"/>
      <c r="D106" s="178"/>
      <c r="E106" s="178"/>
      <c r="F106" s="178"/>
      <c r="G106" s="181"/>
      <c r="H106" s="159" t="s">
        <v>62</v>
      </c>
      <c r="I106" s="160"/>
      <c r="J106" s="160"/>
      <c r="K106" s="160"/>
      <c r="L106" s="161"/>
      <c r="M106" s="81">
        <v>0</v>
      </c>
      <c r="N106" s="81">
        <v>0</v>
      </c>
      <c r="O106" s="81">
        <v>1</v>
      </c>
      <c r="P106" s="81">
        <v>2</v>
      </c>
      <c r="Q106" s="81">
        <v>2</v>
      </c>
      <c r="R106" s="81">
        <v>1</v>
      </c>
      <c r="S106" s="65">
        <v>1</v>
      </c>
      <c r="T106" s="65">
        <v>0</v>
      </c>
      <c r="U106" s="104">
        <f>SUM(M106:T106)</f>
        <v>7</v>
      </c>
    </row>
    <row r="107" spans="1:21" ht="15.75" x14ac:dyDescent="0.2">
      <c r="A107" s="74"/>
      <c r="B107" s="74"/>
      <c r="C107" s="82"/>
      <c r="D107" s="82"/>
      <c r="E107" s="82"/>
      <c r="F107" s="83"/>
      <c r="G107" s="74"/>
      <c r="H107" s="74"/>
      <c r="I107" s="74"/>
      <c r="J107" s="74"/>
      <c r="K107" s="74"/>
      <c r="L107" s="74"/>
      <c r="M107" s="74"/>
      <c r="N107" s="74"/>
      <c r="O107" s="74"/>
      <c r="P107" s="74"/>
      <c r="Q107" s="74"/>
      <c r="R107" s="74"/>
      <c r="S107" s="74"/>
      <c r="T107" s="74"/>
      <c r="U107" s="36"/>
    </row>
  </sheetData>
  <mergeCells count="175">
    <mergeCell ref="A1:C1"/>
    <mergeCell ref="D1:O1"/>
    <mergeCell ref="Q1:U1"/>
    <mergeCell ref="A2:C2"/>
    <mergeCell ref="D2:O2"/>
    <mergeCell ref="Q2:U2"/>
    <mergeCell ref="A5:C5"/>
    <mergeCell ref="D5:O5"/>
    <mergeCell ref="A6:C6"/>
    <mergeCell ref="D6:O6"/>
    <mergeCell ref="P6:T6"/>
    <mergeCell ref="F7:O7"/>
    <mergeCell ref="A3:C3"/>
    <mergeCell ref="D3:P3"/>
    <mergeCell ref="Q3:U3"/>
    <mergeCell ref="A4:C4"/>
    <mergeCell ref="D4:O4"/>
    <mergeCell ref="Q4:U4"/>
    <mergeCell ref="F8:O8"/>
    <mergeCell ref="F9:Q9"/>
    <mergeCell ref="F10:Q10"/>
    <mergeCell ref="A12:T12"/>
    <mergeCell ref="A14:A15"/>
    <mergeCell ref="B14:C15"/>
    <mergeCell ref="D14:D15"/>
    <mergeCell ref="E14:G14"/>
    <mergeCell ref="H14:K15"/>
    <mergeCell ref="L14:N15"/>
    <mergeCell ref="B17:C17"/>
    <mergeCell ref="F17:G17"/>
    <mergeCell ref="H17:K17"/>
    <mergeCell ref="L17:N17"/>
    <mergeCell ref="O17:Q17"/>
    <mergeCell ref="R17:T17"/>
    <mergeCell ref="O14:Q15"/>
    <mergeCell ref="R14:T15"/>
    <mergeCell ref="F15:G15"/>
    <mergeCell ref="B16:C16"/>
    <mergeCell ref="F16:G16"/>
    <mergeCell ref="H16:K16"/>
    <mergeCell ref="L16:N16"/>
    <mergeCell ref="O16:Q16"/>
    <mergeCell ref="R16:T16"/>
    <mergeCell ref="B19:C19"/>
    <mergeCell ref="F19:G19"/>
    <mergeCell ref="H19:K19"/>
    <mergeCell ref="L19:N19"/>
    <mergeCell ref="O19:Q19"/>
    <mergeCell ref="R19:T19"/>
    <mergeCell ref="B18:C18"/>
    <mergeCell ref="F18:G18"/>
    <mergeCell ref="H18:K18"/>
    <mergeCell ref="L18:N18"/>
    <mergeCell ref="O18:Q18"/>
    <mergeCell ref="R18:T18"/>
    <mergeCell ref="B21:C21"/>
    <mergeCell ref="F21:G21"/>
    <mergeCell ref="H21:K21"/>
    <mergeCell ref="L21:N21"/>
    <mergeCell ref="O21:Q21"/>
    <mergeCell ref="R21:T21"/>
    <mergeCell ref="B20:C20"/>
    <mergeCell ref="F20:G20"/>
    <mergeCell ref="H20:K20"/>
    <mergeCell ref="L20:N20"/>
    <mergeCell ref="O20:Q20"/>
    <mergeCell ref="R20:T20"/>
    <mergeCell ref="A23:E23"/>
    <mergeCell ref="A25:A30"/>
    <mergeCell ref="B25:E30"/>
    <mergeCell ref="F25:F30"/>
    <mergeCell ref="G25:L25"/>
    <mergeCell ref="M25:T25"/>
    <mergeCell ref="G26:G30"/>
    <mergeCell ref="H26:H30"/>
    <mergeCell ref="I26:L26"/>
    <mergeCell ref="M26:N26"/>
    <mergeCell ref="O26:P26"/>
    <mergeCell ref="Q26:R26"/>
    <mergeCell ref="S26:T26"/>
    <mergeCell ref="I27:I30"/>
    <mergeCell ref="J27:L27"/>
    <mergeCell ref="M27:M28"/>
    <mergeCell ref="N27:N28"/>
    <mergeCell ref="O27:O28"/>
    <mergeCell ref="P27:P28"/>
    <mergeCell ref="Q27:Q28"/>
    <mergeCell ref="B31:E31"/>
    <mergeCell ref="B32:E32"/>
    <mergeCell ref="B33:E33"/>
    <mergeCell ref="B34:E34"/>
    <mergeCell ref="B35:E35"/>
    <mergeCell ref="B36:E36"/>
    <mergeCell ref="R27:R28"/>
    <mergeCell ref="S27:S28"/>
    <mergeCell ref="T27:T28"/>
    <mergeCell ref="J28:J30"/>
    <mergeCell ref="K28:K30"/>
    <mergeCell ref="L28:L30"/>
    <mergeCell ref="M29:N29"/>
    <mergeCell ref="O29:P29"/>
    <mergeCell ref="Q29:R29"/>
    <mergeCell ref="S29:T29"/>
    <mergeCell ref="B43:E43"/>
    <mergeCell ref="B44:E44"/>
    <mergeCell ref="B45:E45"/>
    <mergeCell ref="B46:E46"/>
    <mergeCell ref="B47:E47"/>
    <mergeCell ref="B48:E48"/>
    <mergeCell ref="B37:E37"/>
    <mergeCell ref="B38:E38"/>
    <mergeCell ref="B39:E39"/>
    <mergeCell ref="B40:E40"/>
    <mergeCell ref="B41:E41"/>
    <mergeCell ref="B42:E42"/>
    <mergeCell ref="B55:E55"/>
    <mergeCell ref="B56:E56"/>
    <mergeCell ref="B57:E57"/>
    <mergeCell ref="B58:E58"/>
    <mergeCell ref="B59:E59"/>
    <mergeCell ref="B60:E60"/>
    <mergeCell ref="B49:E49"/>
    <mergeCell ref="B50:E50"/>
    <mergeCell ref="B51:E51"/>
    <mergeCell ref="B52:E52"/>
    <mergeCell ref="B53:E53"/>
    <mergeCell ref="B54:E54"/>
    <mergeCell ref="B67:E67"/>
    <mergeCell ref="B68:E68"/>
    <mergeCell ref="B69:E69"/>
    <mergeCell ref="B70:E70"/>
    <mergeCell ref="B71:E71"/>
    <mergeCell ref="B73:E73"/>
    <mergeCell ref="B61:E61"/>
    <mergeCell ref="B62:E62"/>
    <mergeCell ref="B63:E63"/>
    <mergeCell ref="B64:E64"/>
    <mergeCell ref="B65:E65"/>
    <mergeCell ref="B66:E66"/>
    <mergeCell ref="B80:E80"/>
    <mergeCell ref="B81:E81"/>
    <mergeCell ref="B82:E82"/>
    <mergeCell ref="B83:E83"/>
    <mergeCell ref="B84:E84"/>
    <mergeCell ref="B85:E85"/>
    <mergeCell ref="B74:E74"/>
    <mergeCell ref="B75:E75"/>
    <mergeCell ref="B76:E76"/>
    <mergeCell ref="B77:E77"/>
    <mergeCell ref="B78:E78"/>
    <mergeCell ref="B79:E79"/>
    <mergeCell ref="H106:L106"/>
    <mergeCell ref="B72:E72"/>
    <mergeCell ref="B98:E98"/>
    <mergeCell ref="B99:E99"/>
    <mergeCell ref="A100:F106"/>
    <mergeCell ref="G100:G106"/>
    <mergeCell ref="H100:L100"/>
    <mergeCell ref="H101:L101"/>
    <mergeCell ref="H102:L102"/>
    <mergeCell ref="H103:L103"/>
    <mergeCell ref="H104:L104"/>
    <mergeCell ref="H105:L105"/>
    <mergeCell ref="B92:E92"/>
    <mergeCell ref="B93:E93"/>
    <mergeCell ref="B94:E94"/>
    <mergeCell ref="B95:E95"/>
    <mergeCell ref="B96:E96"/>
    <mergeCell ref="B97:E97"/>
    <mergeCell ref="B86:E86"/>
    <mergeCell ref="B87:E87"/>
    <mergeCell ref="B88:E88"/>
    <mergeCell ref="B89:E89"/>
    <mergeCell ref="B90:E90"/>
    <mergeCell ref="B91:E9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План УП 2021 с практ подг изм</vt:lpstr>
      <vt:lpstr>УП с фин грам 2022</vt:lpstr>
      <vt:lpstr>Лист1</vt:lpstr>
      <vt:lpstr>'План УП 2021 с практ подг изм'!Область_печати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MPK</dc:creator>
  <cp:lastModifiedBy>Преподаватель</cp:lastModifiedBy>
  <cp:lastPrinted>2021-06-23T09:12:33Z</cp:lastPrinted>
  <dcterms:created xsi:type="dcterms:W3CDTF">2008-09-25T10:03:00Z</dcterms:created>
  <dcterms:modified xsi:type="dcterms:W3CDTF">2022-06-18T23:59:32Z</dcterms:modified>
</cp:coreProperties>
</file>